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nakakuki/Documents/授業/地球惑星システム学実習Ｂ-2017/"/>
    </mc:Choice>
  </mc:AlternateContent>
  <bookViews>
    <workbookView xWindow="3900" yWindow="352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C17" i="1"/>
  <c r="C18" i="1"/>
  <c r="N2" i="1"/>
  <c r="N3" i="1"/>
  <c r="N6" i="1"/>
  <c r="O2" i="1"/>
  <c r="O3" i="1"/>
  <c r="O6" i="1"/>
  <c r="P2" i="1"/>
  <c r="P3" i="1"/>
  <c r="P6" i="1"/>
  <c r="Q2" i="1"/>
  <c r="Q3" i="1"/>
  <c r="Q6" i="1"/>
  <c r="R2" i="1"/>
  <c r="R3" i="1"/>
  <c r="R6" i="1"/>
  <c r="S2" i="1"/>
  <c r="S3" i="1"/>
  <c r="S6" i="1"/>
  <c r="M7" i="1"/>
  <c r="C11" i="1"/>
  <c r="K6" i="1"/>
  <c r="K7" i="1"/>
  <c r="N7" i="1"/>
  <c r="O7" i="1"/>
  <c r="P7" i="1"/>
  <c r="Q7" i="1"/>
  <c r="R7" i="1"/>
  <c r="S7" i="1"/>
  <c r="K8" i="1"/>
  <c r="N8" i="1"/>
  <c r="O8" i="1"/>
  <c r="P8" i="1"/>
  <c r="Q8" i="1"/>
  <c r="R8" i="1"/>
  <c r="S8" i="1"/>
  <c r="K9" i="1"/>
  <c r="N9" i="1"/>
  <c r="O9" i="1"/>
  <c r="P9" i="1"/>
  <c r="Q9" i="1"/>
  <c r="R9" i="1"/>
  <c r="S9" i="1"/>
  <c r="K10" i="1"/>
  <c r="N10" i="1"/>
  <c r="O10" i="1"/>
  <c r="P10" i="1"/>
  <c r="Q10" i="1"/>
  <c r="R10" i="1"/>
  <c r="S10" i="1"/>
  <c r="K11" i="1"/>
  <c r="N11" i="1"/>
  <c r="O11" i="1"/>
  <c r="P11" i="1"/>
  <c r="Q11" i="1"/>
  <c r="R11" i="1"/>
  <c r="S11" i="1"/>
  <c r="K12" i="1"/>
  <c r="N12" i="1"/>
  <c r="O12" i="1"/>
  <c r="P12" i="1"/>
  <c r="Q12" i="1"/>
  <c r="R12" i="1"/>
  <c r="S12" i="1"/>
  <c r="K13" i="1"/>
  <c r="N13" i="1"/>
  <c r="O13" i="1"/>
  <c r="P13" i="1"/>
  <c r="Q13" i="1"/>
  <c r="R13" i="1"/>
  <c r="S13" i="1"/>
  <c r="K14" i="1"/>
  <c r="N14" i="1"/>
  <c r="O14" i="1"/>
  <c r="P14" i="1"/>
  <c r="Q14" i="1"/>
  <c r="R14" i="1"/>
  <c r="S14" i="1"/>
  <c r="K15" i="1"/>
  <c r="N15" i="1"/>
  <c r="O15" i="1"/>
  <c r="P15" i="1"/>
  <c r="Q15" i="1"/>
  <c r="R15" i="1"/>
  <c r="S15" i="1"/>
  <c r="K16" i="1"/>
  <c r="N16" i="1"/>
  <c r="O16" i="1"/>
  <c r="P16" i="1"/>
  <c r="Q16" i="1"/>
  <c r="R16" i="1"/>
  <c r="S16" i="1"/>
  <c r="K17" i="1"/>
  <c r="N17" i="1"/>
  <c r="O17" i="1"/>
  <c r="P17" i="1"/>
  <c r="Q17" i="1"/>
  <c r="R17" i="1"/>
  <c r="S17" i="1"/>
  <c r="K18" i="1"/>
  <c r="N18" i="1"/>
  <c r="O18" i="1"/>
  <c r="P18" i="1"/>
  <c r="Q18" i="1"/>
  <c r="R18" i="1"/>
  <c r="S18" i="1"/>
  <c r="K19" i="1"/>
  <c r="N19" i="1"/>
  <c r="O19" i="1"/>
  <c r="P19" i="1"/>
  <c r="Q19" i="1"/>
  <c r="R19" i="1"/>
  <c r="S19" i="1"/>
  <c r="K20" i="1"/>
  <c r="N20" i="1"/>
  <c r="O20" i="1"/>
  <c r="P20" i="1"/>
  <c r="Q20" i="1"/>
  <c r="R20" i="1"/>
  <c r="S20" i="1"/>
  <c r="K21" i="1"/>
  <c r="N21" i="1"/>
  <c r="O21" i="1"/>
  <c r="P21" i="1"/>
  <c r="Q21" i="1"/>
  <c r="R21" i="1"/>
  <c r="S21" i="1"/>
  <c r="K22" i="1"/>
  <c r="N22" i="1"/>
  <c r="O22" i="1"/>
  <c r="P22" i="1"/>
  <c r="Q22" i="1"/>
  <c r="R22" i="1"/>
  <c r="S22" i="1"/>
  <c r="K23" i="1"/>
  <c r="N23" i="1"/>
  <c r="O23" i="1"/>
  <c r="P23" i="1"/>
  <c r="Q23" i="1"/>
  <c r="R23" i="1"/>
  <c r="S23" i="1"/>
  <c r="K24" i="1"/>
  <c r="N24" i="1"/>
  <c r="O24" i="1"/>
  <c r="P24" i="1"/>
  <c r="Q24" i="1"/>
  <c r="R24" i="1"/>
  <c r="S24" i="1"/>
  <c r="K25" i="1"/>
  <c r="N25" i="1"/>
  <c r="O25" i="1"/>
  <c r="P25" i="1"/>
  <c r="Q25" i="1"/>
  <c r="R25" i="1"/>
  <c r="S25" i="1"/>
  <c r="K26" i="1"/>
  <c r="N26" i="1"/>
  <c r="O26" i="1"/>
  <c r="P26" i="1"/>
  <c r="Q26" i="1"/>
  <c r="R26" i="1"/>
  <c r="S26" i="1"/>
  <c r="K27" i="1"/>
  <c r="N27" i="1"/>
  <c r="O27" i="1"/>
  <c r="P27" i="1"/>
  <c r="Q27" i="1"/>
  <c r="R27" i="1"/>
  <c r="S27" i="1"/>
  <c r="K28" i="1"/>
  <c r="N28" i="1"/>
  <c r="O28" i="1"/>
  <c r="P28" i="1"/>
  <c r="Q28" i="1"/>
  <c r="R28" i="1"/>
  <c r="S28" i="1"/>
  <c r="K29" i="1"/>
  <c r="N29" i="1"/>
  <c r="O29" i="1"/>
  <c r="P29" i="1"/>
  <c r="Q29" i="1"/>
  <c r="R29" i="1"/>
  <c r="S29" i="1"/>
  <c r="K30" i="1"/>
  <c r="N30" i="1"/>
  <c r="O30" i="1"/>
  <c r="P30" i="1"/>
  <c r="Q30" i="1"/>
  <c r="R30" i="1"/>
  <c r="S30" i="1"/>
  <c r="K31" i="1"/>
  <c r="N31" i="1"/>
  <c r="O31" i="1"/>
  <c r="P31" i="1"/>
  <c r="Q31" i="1"/>
  <c r="R31" i="1"/>
  <c r="S31" i="1"/>
  <c r="K32" i="1"/>
  <c r="N32" i="1"/>
  <c r="O32" i="1"/>
  <c r="P32" i="1"/>
  <c r="Q32" i="1"/>
  <c r="R32" i="1"/>
  <c r="S32" i="1"/>
  <c r="K33" i="1"/>
  <c r="N33" i="1"/>
  <c r="O33" i="1"/>
  <c r="P33" i="1"/>
  <c r="Q33" i="1"/>
  <c r="R33" i="1"/>
  <c r="S33" i="1"/>
  <c r="K34" i="1"/>
  <c r="N34" i="1"/>
  <c r="O34" i="1"/>
  <c r="P34" i="1"/>
  <c r="Q34" i="1"/>
  <c r="R34" i="1"/>
  <c r="S34" i="1"/>
  <c r="K35" i="1"/>
  <c r="N35" i="1"/>
  <c r="O35" i="1"/>
  <c r="P35" i="1"/>
  <c r="Q35" i="1"/>
  <c r="R35" i="1"/>
  <c r="S35" i="1"/>
  <c r="K36" i="1"/>
  <c r="N36" i="1"/>
  <c r="O36" i="1"/>
  <c r="P36" i="1"/>
  <c r="Q36" i="1"/>
  <c r="R36" i="1"/>
  <c r="S36" i="1"/>
  <c r="K37" i="1"/>
  <c r="N37" i="1"/>
  <c r="O37" i="1"/>
  <c r="P37" i="1"/>
  <c r="Q37" i="1"/>
  <c r="R37" i="1"/>
  <c r="S37" i="1"/>
  <c r="K38" i="1"/>
  <c r="N38" i="1"/>
  <c r="O38" i="1"/>
  <c r="P38" i="1"/>
  <c r="Q38" i="1"/>
  <c r="R38" i="1"/>
  <c r="S38" i="1"/>
  <c r="K39" i="1"/>
  <c r="N39" i="1"/>
  <c r="O39" i="1"/>
  <c r="P39" i="1"/>
  <c r="Q39" i="1"/>
  <c r="R39" i="1"/>
  <c r="S39" i="1"/>
  <c r="K40" i="1"/>
  <c r="N40" i="1"/>
  <c r="O40" i="1"/>
  <c r="P40" i="1"/>
  <c r="Q40" i="1"/>
  <c r="R40" i="1"/>
  <c r="S40" i="1"/>
  <c r="K41" i="1"/>
  <c r="N41" i="1"/>
  <c r="O41" i="1"/>
  <c r="P41" i="1"/>
  <c r="Q41" i="1"/>
  <c r="R41" i="1"/>
  <c r="S41" i="1"/>
  <c r="K42" i="1"/>
  <c r="N42" i="1"/>
  <c r="O42" i="1"/>
  <c r="P42" i="1"/>
  <c r="Q42" i="1"/>
  <c r="R42" i="1"/>
  <c r="S42" i="1"/>
  <c r="K43" i="1"/>
  <c r="N43" i="1"/>
  <c r="O43" i="1"/>
  <c r="P43" i="1"/>
  <c r="Q43" i="1"/>
  <c r="R43" i="1"/>
  <c r="S43" i="1"/>
  <c r="K44" i="1"/>
  <c r="N44" i="1"/>
  <c r="O44" i="1"/>
  <c r="P44" i="1"/>
  <c r="Q44" i="1"/>
  <c r="R44" i="1"/>
  <c r="S44" i="1"/>
  <c r="K45" i="1"/>
  <c r="N45" i="1"/>
  <c r="O45" i="1"/>
  <c r="P45" i="1"/>
  <c r="Q45" i="1"/>
  <c r="R45" i="1"/>
  <c r="S45" i="1"/>
  <c r="K46" i="1"/>
  <c r="N46" i="1"/>
  <c r="O46" i="1"/>
  <c r="P46" i="1"/>
  <c r="Q46" i="1"/>
  <c r="R46" i="1"/>
  <c r="S46" i="1"/>
  <c r="K47" i="1"/>
  <c r="N47" i="1"/>
  <c r="O47" i="1"/>
  <c r="P47" i="1"/>
  <c r="Q47" i="1"/>
  <c r="R47" i="1"/>
  <c r="S47" i="1"/>
  <c r="K48" i="1"/>
  <c r="N48" i="1"/>
  <c r="O48" i="1"/>
  <c r="P48" i="1"/>
  <c r="Q48" i="1"/>
  <c r="R48" i="1"/>
  <c r="S48" i="1"/>
  <c r="K49" i="1"/>
  <c r="N49" i="1"/>
  <c r="O49" i="1"/>
  <c r="P49" i="1"/>
  <c r="Q49" i="1"/>
  <c r="R49" i="1"/>
  <c r="S49" i="1"/>
  <c r="K50" i="1"/>
  <c r="N50" i="1"/>
  <c r="O50" i="1"/>
  <c r="P50" i="1"/>
  <c r="Q50" i="1"/>
  <c r="R50" i="1"/>
  <c r="S50" i="1"/>
  <c r="K51" i="1"/>
  <c r="N51" i="1"/>
  <c r="O51" i="1"/>
  <c r="P51" i="1"/>
  <c r="Q51" i="1"/>
  <c r="R51" i="1"/>
  <c r="S51" i="1"/>
  <c r="K52" i="1"/>
  <c r="N52" i="1"/>
  <c r="O52" i="1"/>
  <c r="P52" i="1"/>
  <c r="Q52" i="1"/>
  <c r="R52" i="1"/>
  <c r="S52" i="1"/>
  <c r="K53" i="1"/>
  <c r="N53" i="1"/>
  <c r="O53" i="1"/>
  <c r="P53" i="1"/>
  <c r="Q53" i="1"/>
  <c r="R53" i="1"/>
  <c r="S53" i="1"/>
  <c r="K54" i="1"/>
  <c r="N54" i="1"/>
  <c r="O54" i="1"/>
  <c r="P54" i="1"/>
  <c r="Q54" i="1"/>
  <c r="R54" i="1"/>
  <c r="S54" i="1"/>
  <c r="K55" i="1"/>
  <c r="N55" i="1"/>
  <c r="O55" i="1"/>
  <c r="P55" i="1"/>
  <c r="Q55" i="1"/>
  <c r="R55" i="1"/>
  <c r="S55" i="1"/>
  <c r="K56" i="1"/>
  <c r="N56" i="1"/>
  <c r="O56" i="1"/>
  <c r="P56" i="1"/>
  <c r="Q56" i="1"/>
  <c r="R56" i="1"/>
  <c r="S56" i="1"/>
  <c r="K57" i="1"/>
  <c r="N57" i="1"/>
  <c r="O57" i="1"/>
  <c r="P57" i="1"/>
  <c r="Q57" i="1"/>
  <c r="R57" i="1"/>
  <c r="S57" i="1"/>
  <c r="K58" i="1"/>
  <c r="N58" i="1"/>
  <c r="O58" i="1"/>
  <c r="P58" i="1"/>
  <c r="Q58" i="1"/>
  <c r="R58" i="1"/>
  <c r="S58" i="1"/>
  <c r="K59" i="1"/>
  <c r="N59" i="1"/>
  <c r="O59" i="1"/>
  <c r="P59" i="1"/>
  <c r="Q59" i="1"/>
  <c r="R59" i="1"/>
  <c r="S59" i="1"/>
  <c r="K60" i="1"/>
  <c r="N60" i="1"/>
  <c r="O60" i="1"/>
  <c r="P60" i="1"/>
  <c r="Q60" i="1"/>
  <c r="R60" i="1"/>
  <c r="S60" i="1"/>
  <c r="K61" i="1"/>
  <c r="N61" i="1"/>
  <c r="O61" i="1"/>
  <c r="P61" i="1"/>
  <c r="Q61" i="1"/>
  <c r="R61" i="1"/>
  <c r="S61" i="1"/>
  <c r="K62" i="1"/>
  <c r="N62" i="1"/>
  <c r="O62" i="1"/>
  <c r="P62" i="1"/>
  <c r="Q62" i="1"/>
  <c r="R62" i="1"/>
  <c r="S62" i="1"/>
  <c r="K63" i="1"/>
  <c r="N63" i="1"/>
  <c r="O63" i="1"/>
  <c r="P63" i="1"/>
  <c r="Q63" i="1"/>
  <c r="R63" i="1"/>
  <c r="S63" i="1"/>
  <c r="K64" i="1"/>
  <c r="N64" i="1"/>
  <c r="O64" i="1"/>
  <c r="P64" i="1"/>
  <c r="Q64" i="1"/>
  <c r="R64" i="1"/>
  <c r="S64" i="1"/>
  <c r="K65" i="1"/>
  <c r="N65" i="1"/>
  <c r="O65" i="1"/>
  <c r="P65" i="1"/>
  <c r="Q65" i="1"/>
  <c r="R65" i="1"/>
  <c r="S65" i="1"/>
  <c r="K66" i="1"/>
  <c r="N66" i="1"/>
  <c r="O66" i="1"/>
  <c r="P66" i="1"/>
  <c r="Q66" i="1"/>
  <c r="R66" i="1"/>
  <c r="S66" i="1"/>
  <c r="K67" i="1"/>
  <c r="N67" i="1"/>
  <c r="O67" i="1"/>
  <c r="P67" i="1"/>
  <c r="Q67" i="1"/>
  <c r="R67" i="1"/>
  <c r="S67" i="1"/>
  <c r="K68" i="1"/>
  <c r="N68" i="1"/>
  <c r="O68" i="1"/>
  <c r="P68" i="1"/>
  <c r="Q68" i="1"/>
  <c r="R68" i="1"/>
  <c r="S68" i="1"/>
  <c r="K69" i="1"/>
  <c r="N69" i="1"/>
  <c r="O69" i="1"/>
  <c r="P69" i="1"/>
  <c r="Q69" i="1"/>
  <c r="R69" i="1"/>
  <c r="S69" i="1"/>
  <c r="K70" i="1"/>
  <c r="N70" i="1"/>
  <c r="O70" i="1"/>
  <c r="P70" i="1"/>
  <c r="Q70" i="1"/>
  <c r="R70" i="1"/>
  <c r="S70" i="1"/>
  <c r="K71" i="1"/>
  <c r="N71" i="1"/>
  <c r="O71" i="1"/>
  <c r="P71" i="1"/>
  <c r="Q71" i="1"/>
  <c r="R71" i="1"/>
  <c r="S71" i="1"/>
  <c r="K72" i="1"/>
  <c r="N72" i="1"/>
  <c r="O72" i="1"/>
  <c r="P72" i="1"/>
  <c r="Q72" i="1"/>
  <c r="R72" i="1"/>
  <c r="S72" i="1"/>
  <c r="K73" i="1"/>
  <c r="N73" i="1"/>
  <c r="O73" i="1"/>
  <c r="P73" i="1"/>
  <c r="Q73" i="1"/>
  <c r="R73" i="1"/>
  <c r="S73" i="1"/>
  <c r="K74" i="1"/>
  <c r="N74" i="1"/>
  <c r="O74" i="1"/>
  <c r="P74" i="1"/>
  <c r="Q74" i="1"/>
  <c r="R74" i="1"/>
  <c r="S74" i="1"/>
  <c r="K75" i="1"/>
  <c r="N75" i="1"/>
  <c r="O75" i="1"/>
  <c r="P75" i="1"/>
  <c r="Q75" i="1"/>
  <c r="R75" i="1"/>
  <c r="S75" i="1"/>
  <c r="K76" i="1"/>
  <c r="N76" i="1"/>
  <c r="O76" i="1"/>
  <c r="P76" i="1"/>
  <c r="Q76" i="1"/>
  <c r="R76" i="1"/>
  <c r="S76" i="1"/>
  <c r="K77" i="1"/>
  <c r="N77" i="1"/>
  <c r="O77" i="1"/>
  <c r="P77" i="1"/>
  <c r="Q77" i="1"/>
  <c r="R77" i="1"/>
  <c r="S77" i="1"/>
  <c r="K78" i="1"/>
  <c r="N78" i="1"/>
  <c r="O78" i="1"/>
  <c r="P78" i="1"/>
  <c r="Q78" i="1"/>
  <c r="R78" i="1"/>
  <c r="S78" i="1"/>
  <c r="K79" i="1"/>
  <c r="N79" i="1"/>
  <c r="O79" i="1"/>
  <c r="P79" i="1"/>
  <c r="Q79" i="1"/>
  <c r="R79" i="1"/>
  <c r="S79" i="1"/>
  <c r="K80" i="1"/>
  <c r="N80" i="1"/>
  <c r="O80" i="1"/>
  <c r="P80" i="1"/>
  <c r="Q80" i="1"/>
  <c r="R80" i="1"/>
  <c r="S80" i="1"/>
  <c r="K81" i="1"/>
  <c r="N81" i="1"/>
  <c r="O81" i="1"/>
  <c r="P81" i="1"/>
  <c r="Q81" i="1"/>
  <c r="R81" i="1"/>
  <c r="S81" i="1"/>
  <c r="K82" i="1"/>
  <c r="N82" i="1"/>
  <c r="O82" i="1"/>
  <c r="P82" i="1"/>
  <c r="Q82" i="1"/>
  <c r="R82" i="1"/>
  <c r="S82" i="1"/>
  <c r="K83" i="1"/>
  <c r="N83" i="1"/>
  <c r="O83" i="1"/>
  <c r="P83" i="1"/>
  <c r="Q83" i="1"/>
  <c r="R83" i="1"/>
  <c r="S83" i="1"/>
  <c r="K84" i="1"/>
  <c r="N84" i="1"/>
  <c r="O84" i="1"/>
  <c r="P84" i="1"/>
  <c r="Q84" i="1"/>
  <c r="R84" i="1"/>
  <c r="S84" i="1"/>
  <c r="K85" i="1"/>
  <c r="N85" i="1"/>
  <c r="O85" i="1"/>
  <c r="P85" i="1"/>
  <c r="Q85" i="1"/>
  <c r="R85" i="1"/>
  <c r="S85" i="1"/>
  <c r="K86" i="1"/>
  <c r="N86" i="1"/>
  <c r="O86" i="1"/>
  <c r="P86" i="1"/>
  <c r="Q86" i="1"/>
  <c r="R86" i="1"/>
  <c r="S86" i="1"/>
  <c r="K87" i="1"/>
  <c r="N87" i="1"/>
  <c r="O87" i="1"/>
  <c r="P87" i="1"/>
  <c r="Q87" i="1"/>
  <c r="R87" i="1"/>
  <c r="S87" i="1"/>
  <c r="K88" i="1"/>
  <c r="N88" i="1"/>
  <c r="O88" i="1"/>
  <c r="P88" i="1"/>
  <c r="Q88" i="1"/>
  <c r="R88" i="1"/>
  <c r="S88" i="1"/>
  <c r="K89" i="1"/>
  <c r="N89" i="1"/>
  <c r="O89" i="1"/>
  <c r="P89" i="1"/>
  <c r="Q89" i="1"/>
  <c r="R89" i="1"/>
  <c r="S89" i="1"/>
  <c r="K90" i="1"/>
  <c r="N90" i="1"/>
  <c r="O90" i="1"/>
  <c r="P90" i="1"/>
  <c r="Q90" i="1"/>
  <c r="R90" i="1"/>
  <c r="S90" i="1"/>
  <c r="K91" i="1"/>
  <c r="N91" i="1"/>
  <c r="O91" i="1"/>
  <c r="P91" i="1"/>
  <c r="Q91" i="1"/>
  <c r="R91" i="1"/>
  <c r="S91" i="1"/>
  <c r="K92" i="1"/>
  <c r="N92" i="1"/>
  <c r="O92" i="1"/>
  <c r="P92" i="1"/>
  <c r="Q92" i="1"/>
  <c r="R92" i="1"/>
  <c r="S92" i="1"/>
  <c r="K93" i="1"/>
  <c r="N93" i="1"/>
  <c r="O93" i="1"/>
  <c r="P93" i="1"/>
  <c r="Q93" i="1"/>
  <c r="R93" i="1"/>
  <c r="S93" i="1"/>
  <c r="K94" i="1"/>
  <c r="N94" i="1"/>
  <c r="O94" i="1"/>
  <c r="P94" i="1"/>
  <c r="Q94" i="1"/>
  <c r="R94" i="1"/>
  <c r="S94" i="1"/>
  <c r="K95" i="1"/>
  <c r="N95" i="1"/>
  <c r="O95" i="1"/>
  <c r="P95" i="1"/>
  <c r="Q95" i="1"/>
  <c r="R95" i="1"/>
  <c r="S95" i="1"/>
  <c r="K96" i="1"/>
  <c r="N96" i="1"/>
  <c r="O96" i="1"/>
  <c r="P96" i="1"/>
  <c r="Q96" i="1"/>
  <c r="R96" i="1"/>
  <c r="S96" i="1"/>
  <c r="K97" i="1"/>
  <c r="N97" i="1"/>
  <c r="O97" i="1"/>
  <c r="P97" i="1"/>
  <c r="Q97" i="1"/>
  <c r="R97" i="1"/>
  <c r="S97" i="1"/>
  <c r="K98" i="1"/>
  <c r="N98" i="1"/>
  <c r="O98" i="1"/>
  <c r="P98" i="1"/>
  <c r="Q98" i="1"/>
  <c r="R98" i="1"/>
  <c r="S98" i="1"/>
  <c r="K99" i="1"/>
  <c r="N99" i="1"/>
  <c r="O99" i="1"/>
  <c r="P99" i="1"/>
  <c r="Q99" i="1"/>
  <c r="R99" i="1"/>
  <c r="S99" i="1"/>
  <c r="K100" i="1"/>
  <c r="N100" i="1"/>
  <c r="O100" i="1"/>
  <c r="P100" i="1"/>
  <c r="Q100" i="1"/>
  <c r="R100" i="1"/>
  <c r="S100" i="1"/>
  <c r="K101" i="1"/>
  <c r="N101" i="1"/>
  <c r="O101" i="1"/>
  <c r="P101" i="1"/>
  <c r="Q101" i="1"/>
  <c r="R101" i="1"/>
  <c r="S101" i="1"/>
  <c r="K102" i="1"/>
  <c r="N102" i="1"/>
  <c r="O102" i="1"/>
  <c r="P102" i="1"/>
  <c r="Q102" i="1"/>
  <c r="R102" i="1"/>
  <c r="S102" i="1"/>
  <c r="K103" i="1"/>
  <c r="N103" i="1"/>
  <c r="O103" i="1"/>
  <c r="P103" i="1"/>
  <c r="Q103" i="1"/>
  <c r="R103" i="1"/>
  <c r="S103" i="1"/>
  <c r="K104" i="1"/>
  <c r="N104" i="1"/>
  <c r="O104" i="1"/>
  <c r="P104" i="1"/>
  <c r="Q104" i="1"/>
  <c r="R104" i="1"/>
  <c r="S104" i="1"/>
  <c r="K105" i="1"/>
  <c r="N105" i="1"/>
  <c r="O105" i="1"/>
  <c r="P105" i="1"/>
  <c r="Q105" i="1"/>
  <c r="R105" i="1"/>
  <c r="S105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100" i="1"/>
  <c r="I100" i="1"/>
  <c r="L99" i="1"/>
  <c r="I99" i="1"/>
  <c r="L98" i="1"/>
  <c r="I98" i="1"/>
  <c r="L97" i="1"/>
  <c r="I97" i="1"/>
  <c r="L96" i="1"/>
  <c r="I96" i="1"/>
  <c r="L95" i="1"/>
  <c r="I95" i="1"/>
  <c r="L94" i="1"/>
  <c r="I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  <c r="L8" i="1"/>
  <c r="I8" i="1"/>
  <c r="L7" i="1"/>
  <c r="I7" i="1"/>
  <c r="I6" i="1"/>
  <c r="L6" i="1"/>
  <c r="K106" i="1"/>
  <c r="S106" i="1"/>
  <c r="R106" i="1"/>
  <c r="Q106" i="1"/>
  <c r="P106" i="1"/>
  <c r="O106" i="1"/>
  <c r="N106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C19" i="1"/>
  <c r="C13" i="1"/>
  <c r="C15" i="1"/>
  <c r="C10" i="1"/>
  <c r="C6" i="1"/>
</calcChain>
</file>

<file path=xl/sharedStrings.xml><?xml version="1.0" encoding="utf-8"?>
<sst xmlns="http://schemas.openxmlformats.org/spreadsheetml/2006/main" count="42" uniqueCount="40">
  <si>
    <t>Parameters</t>
    <phoneticPr fontId="1"/>
  </si>
  <si>
    <t>Density</t>
    <phoneticPr fontId="1"/>
  </si>
  <si>
    <t>ρ [kg]</t>
    <phoneticPr fontId="1"/>
  </si>
  <si>
    <t>Specific heat</t>
    <phoneticPr fontId="1"/>
  </si>
  <si>
    <t>C_p [J/kg]</t>
    <phoneticPr fontId="1"/>
  </si>
  <si>
    <t>Thermal diffusivity</t>
    <phoneticPr fontId="1"/>
  </si>
  <si>
    <t>κ [m^2/s]</t>
    <phoneticPr fontId="1"/>
  </si>
  <si>
    <t>Thermal conductivity</t>
    <phoneticPr fontId="1"/>
  </si>
  <si>
    <t>k  [W/m/K]</t>
    <phoneticPr fontId="1"/>
  </si>
  <si>
    <t>Surface Temperature</t>
    <phoneticPr fontId="1"/>
  </si>
  <si>
    <t>T_0 [°C]</t>
    <phoneticPr fontId="1"/>
  </si>
  <si>
    <t>Mantle temperature</t>
    <phoneticPr fontId="1"/>
  </si>
  <si>
    <t>T_M  [°C]</t>
    <phoneticPr fontId="1"/>
  </si>
  <si>
    <t>Plate age</t>
    <phoneticPr fontId="1"/>
  </si>
  <si>
    <t>t_p [Ma]</t>
    <phoneticPr fontId="1"/>
  </si>
  <si>
    <t>Seconds of 1 year</t>
    <phoneticPr fontId="1"/>
  </si>
  <si>
    <t>S_y [sec]</t>
    <phoneticPr fontId="1"/>
  </si>
  <si>
    <t>t_p [sec]</t>
    <phoneticPr fontId="1"/>
  </si>
  <si>
    <t xml:space="preserve">Depth of mantle </t>
    <phoneticPr fontId="1"/>
  </si>
  <si>
    <t>L [km]</t>
    <phoneticPr fontId="1"/>
  </si>
  <si>
    <t>L [m]</t>
    <phoneticPr fontId="1"/>
  </si>
  <si>
    <t>Number of z-grid</t>
    <phoneticPr fontId="1"/>
  </si>
  <si>
    <t>n_z</t>
    <phoneticPr fontId="1"/>
  </si>
  <si>
    <t>Interval of z-grid</t>
    <phoneticPr fontId="1"/>
  </si>
  <si>
    <t>Δz [m]</t>
    <phoneticPr fontId="1"/>
  </si>
  <si>
    <t>k_δz</t>
    <phoneticPr fontId="1"/>
  </si>
  <si>
    <t>δz [m]</t>
    <phoneticPr fontId="1"/>
  </si>
  <si>
    <t>δz /2√κt</t>
    <phoneticPr fontId="1"/>
  </si>
  <si>
    <t>2/√π</t>
    <phoneticPr fontId="1"/>
  </si>
  <si>
    <t>i</t>
    <phoneticPr fontId="1"/>
  </si>
  <si>
    <t>z_i [m]</t>
    <phoneticPr fontId="1"/>
  </si>
  <si>
    <t>z_i [km]</t>
    <phoneticPr fontId="1"/>
  </si>
  <si>
    <t>T(z) [°C]</t>
    <phoneticPr fontId="1"/>
  </si>
  <si>
    <t>erf(ζ)</t>
    <phoneticPr fontId="1"/>
  </si>
  <si>
    <t>∫exp(-x^2)dx</t>
    <phoneticPr fontId="1"/>
  </si>
  <si>
    <t>k</t>
    <phoneticPr fontId="1"/>
  </si>
  <si>
    <t>kδz</t>
    <phoneticPr fontId="1"/>
  </si>
  <si>
    <t>ζ=z/2√κt</t>
    <phoneticPr fontId="1"/>
  </si>
  <si>
    <t>δζ</t>
    <phoneticPr fontId="1"/>
  </si>
  <si>
    <t>exp(-x^2)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</si>
</sst>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2" borderId="0" xfId="0" applyFill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/>
              <a:t>プレートの温度</a:t>
            </a:r>
          </a:p>
        </c:rich>
      </c:tx>
      <c:layout>
        <c:manualLayout>
          <c:xMode val="edge"/>
          <c:yMode val="edge"/>
          <c:x val="0.417995444191344"/>
          <c:y val="0.032028469750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Sheet1!$H$6:$H$106</c:f>
              <c:numCache>
                <c:formatCode>General</c:formatCode>
                <c:ptCount val="10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  <c:pt idx="61">
                  <c:v>122.0</c:v>
                </c:pt>
                <c:pt idx="62">
                  <c:v>124.0</c:v>
                </c:pt>
                <c:pt idx="63">
                  <c:v>126.0</c:v>
                </c:pt>
                <c:pt idx="64">
                  <c:v>128.0</c:v>
                </c:pt>
                <c:pt idx="65">
                  <c:v>130.0</c:v>
                </c:pt>
                <c:pt idx="66">
                  <c:v>132.0</c:v>
                </c:pt>
                <c:pt idx="67">
                  <c:v>134.0</c:v>
                </c:pt>
                <c:pt idx="68">
                  <c:v>136.0</c:v>
                </c:pt>
                <c:pt idx="69">
                  <c:v>138.0</c:v>
                </c:pt>
                <c:pt idx="70">
                  <c:v>140.0</c:v>
                </c:pt>
                <c:pt idx="71">
                  <c:v>142.0</c:v>
                </c:pt>
                <c:pt idx="72">
                  <c:v>144.0</c:v>
                </c:pt>
                <c:pt idx="73">
                  <c:v>146.0</c:v>
                </c:pt>
                <c:pt idx="74">
                  <c:v>148.0</c:v>
                </c:pt>
                <c:pt idx="75">
                  <c:v>150.0</c:v>
                </c:pt>
                <c:pt idx="76">
                  <c:v>152.0</c:v>
                </c:pt>
                <c:pt idx="77">
                  <c:v>154.0</c:v>
                </c:pt>
                <c:pt idx="78">
                  <c:v>156.0</c:v>
                </c:pt>
                <c:pt idx="79">
                  <c:v>158.0</c:v>
                </c:pt>
                <c:pt idx="80">
                  <c:v>160.0</c:v>
                </c:pt>
                <c:pt idx="81">
                  <c:v>162.0</c:v>
                </c:pt>
                <c:pt idx="82">
                  <c:v>164.0</c:v>
                </c:pt>
                <c:pt idx="83">
                  <c:v>166.0</c:v>
                </c:pt>
                <c:pt idx="84">
                  <c:v>168.0</c:v>
                </c:pt>
                <c:pt idx="85">
                  <c:v>170.0</c:v>
                </c:pt>
                <c:pt idx="86">
                  <c:v>172.0</c:v>
                </c:pt>
                <c:pt idx="87">
                  <c:v>174.0</c:v>
                </c:pt>
                <c:pt idx="88">
                  <c:v>176.0</c:v>
                </c:pt>
                <c:pt idx="89">
                  <c:v>178.0</c:v>
                </c:pt>
                <c:pt idx="90">
                  <c:v>180.0</c:v>
                </c:pt>
                <c:pt idx="91">
                  <c:v>182.0</c:v>
                </c:pt>
                <c:pt idx="92">
                  <c:v>184.0</c:v>
                </c:pt>
                <c:pt idx="93">
                  <c:v>186.0</c:v>
                </c:pt>
                <c:pt idx="94">
                  <c:v>188.0</c:v>
                </c:pt>
                <c:pt idx="95">
                  <c:v>190.0</c:v>
                </c:pt>
                <c:pt idx="96">
                  <c:v>192.0</c:v>
                </c:pt>
                <c:pt idx="97">
                  <c:v>194.0</c:v>
                </c:pt>
                <c:pt idx="98">
                  <c:v>196.0</c:v>
                </c:pt>
                <c:pt idx="99">
                  <c:v>198.0</c:v>
                </c:pt>
                <c:pt idx="100">
                  <c:v>200.0</c:v>
                </c:pt>
              </c:numCache>
            </c:numRef>
          </c:xVal>
          <c:yVal>
            <c:numRef>
              <c:f>Sheet1!$I$6:$I$106</c:f>
              <c:numCache>
                <c:formatCode>General</c:formatCode>
                <c:ptCount val="101"/>
                <c:pt idx="0">
                  <c:v>0.0</c:v>
                </c:pt>
                <c:pt idx="1">
                  <c:v>58.35823774694133</c:v>
                </c:pt>
                <c:pt idx="2">
                  <c:v>116.5318907117229</c:v>
                </c:pt>
                <c:pt idx="3">
                  <c:v>174.3381237684378</c:v>
                </c:pt>
                <c:pt idx="4">
                  <c:v>231.5975734915196</c:v>
                </c:pt>
                <c:pt idx="5">
                  <c:v>288.1360155849196</c:v>
                </c:pt>
                <c:pt idx="6">
                  <c:v>343.7859518952044</c:v>
                </c:pt>
                <c:pt idx="7">
                  <c:v>398.3880929671624</c:v>
                </c:pt>
                <c:pt idx="8">
                  <c:v>451.7927143690167</c:v>
                </c:pt>
                <c:pt idx="9">
                  <c:v>503.8608677283066</c:v>
                </c:pt>
                <c:pt idx="10">
                  <c:v>554.4654305040234</c:v>
                </c:pt>
                <c:pt idx="11">
                  <c:v>603.491981891588</c:v>
                </c:pt>
                <c:pt idx="12">
                  <c:v>650.8394958243885</c:v>
                </c:pt>
                <c:pt idx="13">
                  <c:v>696.4208457050374</c:v>
                </c:pt>
                <c:pt idx="14">
                  <c:v>740.1631191771625</c:v>
                </c:pt>
                <c:pt idx="15">
                  <c:v>782.0077448427805</c:v>
                </c:pt>
                <c:pt idx="16">
                  <c:v>821.9104362548691</c:v>
                </c:pt>
                <c:pt idx="17">
                  <c:v>859.8409616911699</c:v>
                </c:pt>
                <c:pt idx="18">
                  <c:v>895.7827510749968</c:v>
                </c:pt>
                <c:pt idx="19">
                  <c:v>929.7323538950278</c:v>
                </c:pt>
                <c:pt idx="20">
                  <c:v>961.698764044749</c:v>
                </c:pt>
                <c:pt idx="21">
                  <c:v>991.7026291231087</c:v>
                </c:pt>
                <c:pt idx="22">
                  <c:v>1019.775362894623</c:v>
                </c:pt>
                <c:pt idx="23">
                  <c:v>1045.958180296976</c:v>
                </c:pt>
                <c:pt idx="24">
                  <c:v>1070.301074617397</c:v>
                </c:pt>
                <c:pt idx="25">
                  <c:v>1092.861756258052</c:v>
                </c:pt>
                <c:pt idx="26">
                  <c:v>1113.704571908128</c:v>
                </c:pt>
                <c:pt idx="27">
                  <c:v>1132.899421977942</c:v>
                </c:pt>
                <c:pt idx="28">
                  <c:v>1150.520692876844</c:v>
                </c:pt>
                <c:pt idx="29">
                  <c:v>1166.646219185665</c:v>
                </c:pt>
                <c:pt idx="30">
                  <c:v>1181.356289042601</c:v>
                </c:pt>
                <c:pt idx="31">
                  <c:v>1194.732704186648</c:v>
                </c:pt>
                <c:pt idx="32">
                  <c:v>1206.857904141877</c:v>
                </c:pt>
                <c:pt idx="33">
                  <c:v>1217.814162033766</c:v>
                </c:pt>
                <c:pt idx="34">
                  <c:v>1227.682857556109</c:v>
                </c:pt>
                <c:pt idx="35">
                  <c:v>1236.543830699535</c:v>
                </c:pt>
                <c:pt idx="36">
                  <c:v>1244.474818050094</c:v>
                </c:pt>
                <c:pt idx="37">
                  <c:v>1251.550971801855</c:v>
                </c:pt>
                <c:pt idx="38">
                  <c:v>1257.844460127301</c:v>
                </c:pt>
                <c:pt idx="39">
                  <c:v>1263.42414623247</c:v>
                </c:pt>
                <c:pt idx="40">
                  <c:v>1268.355342302765</c:v>
                </c:pt>
                <c:pt idx="41">
                  <c:v>1272.699633625538</c:v>
                </c:pt>
                <c:pt idx="42">
                  <c:v>1276.51476745688</c:v>
                </c:pt>
                <c:pt idx="43">
                  <c:v>1279.854600676695</c:v>
                </c:pt>
                <c:pt idx="44">
                  <c:v>1282.769099937866</c:v>
                </c:pt>
                <c:pt idx="45">
                  <c:v>1285.304387848294</c:v>
                </c:pt>
                <c:pt idx="46">
                  <c:v>1287.502828711755</c:v>
                </c:pt>
                <c:pt idx="47">
                  <c:v>1289.403147476191</c:v>
                </c:pt>
                <c:pt idx="48">
                  <c:v>1291.040575775983</c:v>
                </c:pt>
                <c:pt idx="49">
                  <c:v>1292.447019287409</c:v>
                </c:pt>
                <c:pt idx="50">
                  <c:v>1293.651241023545</c:v>
                </c:pt>
                <c:pt idx="51">
                  <c:v>1294.679055656586</c:v>
                </c:pt>
                <c:pt idx="52">
                  <c:v>1295.553530453686</c:v>
                </c:pt>
                <c:pt idx="53">
                  <c:v>1296.295188930054</c:v>
                </c:pt>
                <c:pt idx="54">
                  <c:v>1296.92221384537</c:v>
                </c:pt>
                <c:pt idx="55">
                  <c:v>1297.450646683712</c:v>
                </c:pt>
                <c:pt idx="56">
                  <c:v>1297.894581252315</c:v>
                </c:pt>
                <c:pt idx="57">
                  <c:v>1298.266349502</c:v>
                </c:pt>
                <c:pt idx="58">
                  <c:v>1298.576698105473</c:v>
                </c:pt>
                <c:pt idx="59">
                  <c:v>1298.834954724054</c:v>
                </c:pt>
                <c:pt idx="60">
                  <c:v>1299.049183246065</c:v>
                </c:pt>
                <c:pt idx="61">
                  <c:v>1299.226327589447</c:v>
                </c:pt>
                <c:pt idx="62">
                  <c:v>1299.372343927444</c:v>
                </c:pt>
                <c:pt idx="63">
                  <c:v>1299.492321420217</c:v>
                </c:pt>
                <c:pt idx="64">
                  <c:v>1299.590591719296</c:v>
                </c:pt>
                <c:pt idx="65">
                  <c:v>1299.670827658321</c:v>
                </c:pt>
                <c:pt idx="66">
                  <c:v>1299.736131655929</c:v>
                </c:pt>
                <c:pt idx="67">
                  <c:v>1299.789114438323</c:v>
                </c:pt>
                <c:pt idx="68">
                  <c:v>1299.831964743724</c:v>
                </c:pt>
                <c:pt idx="69">
                  <c:v>1299.866510702271</c:v>
                </c:pt>
                <c:pt idx="70">
                  <c:v>1299.894273596565</c:v>
                </c:pt>
                <c:pt idx="71">
                  <c:v>1299.916514703461</c:v>
                </c:pt>
                <c:pt idx="72">
                  <c:v>1299.934275900051</c:v>
                </c:pt>
                <c:pt idx="73">
                  <c:v>1299.948414688975</c:v>
                </c:pt>
                <c:pt idx="74">
                  <c:v>1299.959634262956</c:v>
                </c:pt>
                <c:pt idx="75">
                  <c:v>1299.968509187883</c:v>
                </c:pt>
                <c:pt idx="76">
                  <c:v>1299.975507240045</c:v>
                </c:pt>
                <c:pt idx="77">
                  <c:v>1299.981007887716</c:v>
                </c:pt>
                <c:pt idx="78">
                  <c:v>1299.985317861685</c:v>
                </c:pt>
                <c:pt idx="79">
                  <c:v>1299.988684214506</c:v>
                </c:pt>
                <c:pt idx="80">
                  <c:v>1299.991305225134</c:v>
                </c:pt>
                <c:pt idx="81">
                  <c:v>1299.993339464703</c:v>
                </c:pt>
                <c:pt idx="82">
                  <c:v>1299.99491330108</c:v>
                </c:pt>
                <c:pt idx="83">
                  <c:v>1299.996127084572</c:v>
                </c:pt>
                <c:pt idx="84">
                  <c:v>1299.997060225072</c:v>
                </c:pt>
                <c:pt idx="85">
                  <c:v>1299.997775341932</c:v>
                </c:pt>
                <c:pt idx="86">
                  <c:v>1299.998321641883</c:v>
                </c:pt>
                <c:pt idx="87">
                  <c:v>1299.998737657343</c:v>
                </c:pt>
                <c:pt idx="88">
                  <c:v>1299.999053457212</c:v>
                </c:pt>
                <c:pt idx="89">
                  <c:v>1299.999292424572</c:v>
                </c:pt>
                <c:pt idx="90">
                  <c:v>1299.999472680431</c:v>
                </c:pt>
                <c:pt idx="91">
                  <c:v>1299.999608219458</c:v>
                </c:pt>
                <c:pt idx="92">
                  <c:v>1299.999709812391</c:v>
                </c:pt>
                <c:pt idx="93">
                  <c:v>1299.99978572026</c:v>
                </c:pt>
                <c:pt idx="94">
                  <c:v>1299.999842257456</c:v>
                </c:pt>
                <c:pt idx="95">
                  <c:v>1299.999884233924</c:v>
                </c:pt>
                <c:pt idx="96">
                  <c:v>1299.999915301094</c:v>
                </c:pt>
                <c:pt idx="97">
                  <c:v>1299.999938221466</c:v>
                </c:pt>
                <c:pt idx="98">
                  <c:v>1299.999955077903</c:v>
                </c:pt>
                <c:pt idx="99">
                  <c:v>1299.999967435502</c:v>
                </c:pt>
                <c:pt idx="100">
                  <c:v>1299.999976466308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257808"/>
        <c:axId val="-2142181312"/>
      </c:scatterChart>
      <c:valAx>
        <c:axId val="-2143257808"/>
        <c:scaling>
          <c:orientation val="minMax"/>
          <c:max val="2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/>
                  <a:t>深さ</a:t>
                </a:r>
                <a:r>
                  <a:rPr lang="en-US" altLang="ja-JP" sz="1400"/>
                  <a:t> [km]</a:t>
                </a:r>
                <a:endParaRPr lang="ja-JP" altLang="en-US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142181312"/>
        <c:crosses val="autoZero"/>
        <c:crossBetween val="midCat"/>
      </c:valAx>
      <c:valAx>
        <c:axId val="-214218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/>
                  <a:t>温度</a:t>
                </a:r>
                <a:r>
                  <a:rPr lang="en-US" altLang="ja-JP" sz="1400"/>
                  <a:t> [°C]</a:t>
                </a:r>
                <a:endParaRPr lang="ja-JP" altLang="en-US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143257808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20</xdr:row>
      <xdr:rowOff>101600</xdr:rowOff>
    </xdr:from>
    <xdr:to>
      <xdr:col>5</xdr:col>
      <xdr:colOff>495300</xdr:colOff>
      <xdr:row>36</xdr:row>
      <xdr:rowOff>63500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tabSelected="1" workbookViewId="0">
      <selection activeCell="AM1" sqref="T1:AM1048576"/>
    </sheetView>
  </sheetViews>
  <sheetFormatPr baseColWidth="12" defaultRowHeight="20" x14ac:dyDescent="0.3"/>
  <sheetData>
    <row r="1" spans="1:39" x14ac:dyDescent="0.3">
      <c r="A1" t="s">
        <v>0</v>
      </c>
      <c r="M1" t="s">
        <v>35</v>
      </c>
      <c r="N1">
        <v>0</v>
      </c>
      <c r="O1">
        <v>1</v>
      </c>
      <c r="P1">
        <v>2</v>
      </c>
      <c r="Q1">
        <v>3</v>
      </c>
      <c r="R1">
        <v>4</v>
      </c>
      <c r="S1">
        <v>5</v>
      </c>
    </row>
    <row r="2" spans="1:39" x14ac:dyDescent="0.3">
      <c r="M2" t="s">
        <v>36</v>
      </c>
      <c r="N2">
        <f>N1*$C$17</f>
        <v>0</v>
      </c>
      <c r="O2">
        <f t="shared" ref="O2:AM2" si="0">O1*$C$17</f>
        <v>400</v>
      </c>
      <c r="P2">
        <f t="shared" si="0"/>
        <v>800</v>
      </c>
      <c r="Q2">
        <f t="shared" si="0"/>
        <v>1200</v>
      </c>
      <c r="R2">
        <f t="shared" si="0"/>
        <v>1600</v>
      </c>
      <c r="S2">
        <f t="shared" si="0"/>
        <v>2000</v>
      </c>
    </row>
    <row r="3" spans="1:39" x14ac:dyDescent="0.3">
      <c r="A3" t="s">
        <v>1</v>
      </c>
      <c r="B3" t="s">
        <v>2</v>
      </c>
      <c r="C3">
        <v>3300</v>
      </c>
      <c r="M3" t="s">
        <v>38</v>
      </c>
      <c r="N3" s="1">
        <f>N2/(2*SQRT($C$5*$C$11))</f>
        <v>0</v>
      </c>
      <c r="O3" s="1">
        <f t="shared" ref="O3:AM3" si="1">O2/(2*SQRT($C$5*$C$11))</f>
        <v>7.9610006267364624E-3</v>
      </c>
      <c r="P3" s="1">
        <f t="shared" si="1"/>
        <v>1.5922001253472925E-2</v>
      </c>
      <c r="Q3" s="1">
        <f t="shared" si="1"/>
        <v>2.3883001880209385E-2</v>
      </c>
      <c r="R3" s="1">
        <f t="shared" si="1"/>
        <v>3.184400250694585E-2</v>
      </c>
      <c r="S3" s="1">
        <f t="shared" si="1"/>
        <v>3.9805003133682314E-2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3">
      <c r="A4" t="s">
        <v>3</v>
      </c>
      <c r="B4" t="s">
        <v>4</v>
      </c>
      <c r="C4">
        <v>1200</v>
      </c>
    </row>
    <row r="5" spans="1:39" x14ac:dyDescent="0.3">
      <c r="A5" t="s">
        <v>5</v>
      </c>
      <c r="B5" t="s">
        <v>6</v>
      </c>
      <c r="C5" s="1">
        <v>9.9999999999999995E-7</v>
      </c>
      <c r="F5" t="s">
        <v>29</v>
      </c>
      <c r="G5" t="s">
        <v>30</v>
      </c>
      <c r="H5" t="s">
        <v>31</v>
      </c>
      <c r="I5" t="s">
        <v>32</v>
      </c>
      <c r="K5" t="s">
        <v>37</v>
      </c>
      <c r="L5" t="s">
        <v>33</v>
      </c>
      <c r="M5" t="s">
        <v>34</v>
      </c>
      <c r="N5" t="s">
        <v>39</v>
      </c>
    </row>
    <row r="6" spans="1:39" x14ac:dyDescent="0.3">
      <c r="A6" t="s">
        <v>7</v>
      </c>
      <c r="B6" t="s">
        <v>8</v>
      </c>
      <c r="C6" s="1">
        <f>C3*C4*C5</f>
        <v>3.96</v>
      </c>
      <c r="F6">
        <v>0</v>
      </c>
      <c r="G6">
        <f>$C$15*F6</f>
        <v>0</v>
      </c>
      <c r="H6">
        <f>G6/1000</f>
        <v>0</v>
      </c>
      <c r="I6">
        <f>$C$7+($C$8-$C$7)*L6</f>
        <v>0</v>
      </c>
      <c r="K6" s="1">
        <f>G6/(2*SQRT($C$5*$C$11))</f>
        <v>0</v>
      </c>
      <c r="L6">
        <f>$C$19*M6</f>
        <v>0</v>
      </c>
      <c r="M6">
        <v>0</v>
      </c>
      <c r="N6">
        <f>EXP(-(($K6+N$3)^2))</f>
        <v>1</v>
      </c>
      <c r="O6">
        <f t="shared" ref="O6:AM16" si="2">EXP(-(($K6+O$3)^2))</f>
        <v>0.99993662447733445</v>
      </c>
      <c r="P6">
        <f t="shared" si="2"/>
        <v>0.9997465220070606</v>
      </c>
      <c r="Q6">
        <f t="shared" si="2"/>
        <v>0.99942976486707724</v>
      </c>
      <c r="R6">
        <f t="shared" si="2"/>
        <v>0.99898647346965919</v>
      </c>
      <c r="S6">
        <f t="shared" si="2"/>
        <v>0.99841681628517209</v>
      </c>
    </row>
    <row r="7" spans="1:39" x14ac:dyDescent="0.3">
      <c r="A7" t="s">
        <v>9</v>
      </c>
      <c r="B7" t="s">
        <v>10</v>
      </c>
      <c r="C7">
        <v>0</v>
      </c>
      <c r="F7">
        <v>1</v>
      </c>
      <c r="G7">
        <f t="shared" ref="G7:G70" si="3">$C$15*F7</f>
        <v>2000</v>
      </c>
      <c r="H7">
        <f t="shared" ref="H7:H70" si="4">G7/1000</f>
        <v>2</v>
      </c>
      <c r="I7">
        <f t="shared" ref="I7:I70" si="5">$C$7+($C$8-$C$7)*L7</f>
        <v>58.358237746941334</v>
      </c>
      <c r="K7" s="1">
        <f t="shared" ref="K7:K70" si="6">G7/(2*SQRT($C$5*$C$11))</f>
        <v>3.9805003133682314E-2</v>
      </c>
      <c r="L7">
        <f t="shared" ref="L7:L70" si="7">$C$19*M7</f>
        <v>4.4890952113031797E-2</v>
      </c>
      <c r="M7" s="1">
        <f>M6+$C$18*(N6+SUM(O6:R6)*2+S6)/2</f>
        <v>3.9783570471779162E-2</v>
      </c>
      <c r="N7">
        <f t="shared" ref="N7:S22" si="8">EXP(-(($K7+N$3)^2))</f>
        <v>0.99841681628517209</v>
      </c>
      <c r="O7">
        <f t="shared" si="2"/>
        <v>0.99772100973536637</v>
      </c>
      <c r="P7">
        <f t="shared" si="2"/>
        <v>0.99689931805634591</v>
      </c>
      <c r="Q7">
        <f t="shared" si="2"/>
        <v>0.99595205313133417</v>
      </c>
      <c r="R7">
        <f t="shared" si="2"/>
        <v>0.99487957429338381</v>
      </c>
      <c r="S7">
        <f t="shared" si="2"/>
        <v>0.99368228809820591</v>
      </c>
    </row>
    <row r="8" spans="1:39" x14ac:dyDescent="0.3">
      <c r="A8" t="s">
        <v>11</v>
      </c>
      <c r="B8" t="s">
        <v>12</v>
      </c>
      <c r="C8">
        <v>1300</v>
      </c>
      <c r="F8">
        <v>2</v>
      </c>
      <c r="G8">
        <f t="shared" si="3"/>
        <v>4000</v>
      </c>
      <c r="H8">
        <f t="shared" si="4"/>
        <v>4</v>
      </c>
      <c r="I8">
        <f t="shared" si="5"/>
        <v>116.53189071172288</v>
      </c>
      <c r="K8" s="1">
        <f t="shared" si="6"/>
        <v>7.9610006267364627E-2</v>
      </c>
      <c r="L8">
        <f t="shared" si="7"/>
        <v>8.9639915932094527E-2</v>
      </c>
      <c r="M8" s="1">
        <f t="shared" ref="M8:M71" si="9">M7+$C$18*(N7+SUM(O7:R7)*2+S7)/2</f>
        <v>7.9441307094343827E-2</v>
      </c>
      <c r="N8">
        <f t="shared" si="8"/>
        <v>0.99368228809820591</v>
      </c>
      <c r="O8">
        <f t="shared" si="2"/>
        <v>0.99236064806732005</v>
      </c>
      <c r="P8">
        <f t="shared" si="2"/>
        <v>0.99091515440175082</v>
      </c>
      <c r="Q8">
        <f t="shared" si="2"/>
        <v>0.98934635366652579</v>
      </c>
      <c r="R8">
        <f t="shared" si="2"/>
        <v>0.98765483844625213</v>
      </c>
      <c r="S8">
        <f t="shared" si="2"/>
        <v>0.98584124697207653</v>
      </c>
    </row>
    <row r="9" spans="1:39" x14ac:dyDescent="0.3">
      <c r="A9" s="2" t="s">
        <v>13</v>
      </c>
      <c r="B9" s="2" t="s">
        <v>14</v>
      </c>
      <c r="C9" s="2">
        <v>20</v>
      </c>
      <c r="F9">
        <v>3</v>
      </c>
      <c r="G9">
        <f t="shared" si="3"/>
        <v>6000</v>
      </c>
      <c r="H9">
        <f t="shared" si="4"/>
        <v>6</v>
      </c>
      <c r="I9">
        <f t="shared" si="5"/>
        <v>174.33812376843784</v>
      </c>
      <c r="K9" s="1">
        <f t="shared" si="6"/>
        <v>0.11941500940104693</v>
      </c>
      <c r="L9">
        <f t="shared" si="7"/>
        <v>0.13410624905264448</v>
      </c>
      <c r="M9" s="1">
        <f t="shared" si="9"/>
        <v>0.11884856878192697</v>
      </c>
      <c r="N9">
        <f t="shared" si="8"/>
        <v>0.98584124697207653</v>
      </c>
      <c r="O9">
        <f t="shared" si="2"/>
        <v>0.98390626272035586</v>
      </c>
      <c r="P9">
        <f t="shared" si="2"/>
        <v>0.98185061398339424</v>
      </c>
      <c r="Q9">
        <f t="shared" si="2"/>
        <v>0.9796750734126215</v>
      </c>
      <c r="R9">
        <f t="shared" si="2"/>
        <v>0.97738045753461522</v>
      </c>
      <c r="S9">
        <f t="shared" si="2"/>
        <v>0.97496762624039102</v>
      </c>
    </row>
    <row r="10" spans="1:39" x14ac:dyDescent="0.3">
      <c r="A10" t="s">
        <v>15</v>
      </c>
      <c r="B10" t="s">
        <v>16</v>
      </c>
      <c r="C10">
        <f>3600*24*365.242189</f>
        <v>31556925.1296</v>
      </c>
      <c r="F10">
        <v>4</v>
      </c>
      <c r="G10">
        <f t="shared" si="3"/>
        <v>8000</v>
      </c>
      <c r="H10">
        <f t="shared" si="4"/>
        <v>8</v>
      </c>
      <c r="I10">
        <f t="shared" si="5"/>
        <v>231.59757349151957</v>
      </c>
      <c r="K10" s="1">
        <f t="shared" si="6"/>
        <v>0.15922001253472925</v>
      </c>
      <c r="L10">
        <f t="shared" si="7"/>
        <v>0.1781519796088612</v>
      </c>
      <c r="M10" s="1">
        <f t="shared" si="9"/>
        <v>0.15788308115208349</v>
      </c>
      <c r="N10">
        <f t="shared" si="8"/>
        <v>0.97496762624039102</v>
      </c>
      <c r="O10">
        <f t="shared" si="2"/>
        <v>0.97243748224840776</v>
      </c>
      <c r="P10">
        <f t="shared" si="2"/>
        <v>0.96979097054175722</v>
      </c>
      <c r="Q10">
        <f t="shared" si="2"/>
        <v>0.96702907778002933</v>
      </c>
      <c r="R10">
        <f t="shared" si="2"/>
        <v>0.96415283168636534</v>
      </c>
      <c r="S10">
        <f t="shared" si="2"/>
        <v>0.96116330041023246</v>
      </c>
    </row>
    <row r="11" spans="1:39" x14ac:dyDescent="0.3">
      <c r="A11" t="s">
        <v>13</v>
      </c>
      <c r="B11" t="s">
        <v>17</v>
      </c>
      <c r="C11">
        <f>C9*1000000*C10</f>
        <v>631138502592000</v>
      </c>
      <c r="F11">
        <v>5</v>
      </c>
      <c r="G11">
        <f t="shared" si="3"/>
        <v>10000</v>
      </c>
      <c r="H11">
        <f t="shared" si="4"/>
        <v>10</v>
      </c>
      <c r="I11">
        <f t="shared" si="5"/>
        <v>288.13601558491956</v>
      </c>
      <c r="K11" s="1">
        <f t="shared" si="6"/>
        <v>0.19902501566841155</v>
      </c>
      <c r="L11">
        <f t="shared" si="7"/>
        <v>0.2216430889114766</v>
      </c>
      <c r="M11" s="1">
        <f t="shared" si="9"/>
        <v>0.19642607323387021</v>
      </c>
      <c r="N11">
        <f t="shared" si="8"/>
        <v>0.96116330041023246</v>
      </c>
      <c r="O11">
        <f t="shared" si="2"/>
        <v>0.958061591866472</v>
      </c>
      <c r="P11">
        <f t="shared" si="2"/>
        <v>0.95484885305119405</v>
      </c>
      <c r="Q11">
        <f t="shared" si="2"/>
        <v>0.9515262693351102</v>
      </c>
      <c r="R11">
        <f t="shared" si="2"/>
        <v>0.94809506373491248</v>
      </c>
      <c r="S11">
        <f t="shared" si="2"/>
        <v>0.94455649616332693</v>
      </c>
    </row>
    <row r="12" spans="1:39" x14ac:dyDescent="0.3">
      <c r="A12" t="s">
        <v>18</v>
      </c>
      <c r="B12" t="s">
        <v>19</v>
      </c>
      <c r="C12">
        <v>500</v>
      </c>
      <c r="F12">
        <v>6</v>
      </c>
      <c r="G12">
        <f t="shared" si="3"/>
        <v>12000</v>
      </c>
      <c r="H12">
        <f t="shared" si="4"/>
        <v>12</v>
      </c>
      <c r="I12">
        <f t="shared" si="5"/>
        <v>343.78595189520439</v>
      </c>
      <c r="K12" s="1">
        <f t="shared" si="6"/>
        <v>0.23883001880209387</v>
      </c>
      <c r="L12">
        <f t="shared" si="7"/>
        <v>0.26445073222708032</v>
      </c>
      <c r="M12" s="1">
        <f t="shared" si="9"/>
        <v>0.23436335935533598</v>
      </c>
      <c r="N12">
        <f t="shared" si="8"/>
        <v>0.94455649616332693</v>
      </c>
      <c r="O12">
        <f t="shared" si="2"/>
        <v>0.94091186265848314</v>
      </c>
      <c r="P12">
        <f t="shared" si="2"/>
        <v>0.93716249459326162</v>
      </c>
      <c r="Q12">
        <f t="shared" si="2"/>
        <v>0.93330975786529224</v>
      </c>
      <c r="R12">
        <f t="shared" si="2"/>
        <v>0.92935505206829316</v>
      </c>
      <c r="S12">
        <f t="shared" si="2"/>
        <v>0.92529980964545488</v>
      </c>
    </row>
    <row r="13" spans="1:39" x14ac:dyDescent="0.3">
      <c r="A13" t="s">
        <v>18</v>
      </c>
      <c r="B13" t="s">
        <v>20</v>
      </c>
      <c r="C13">
        <f>C12*1000</f>
        <v>500000</v>
      </c>
      <c r="F13">
        <v>7</v>
      </c>
      <c r="G13">
        <f t="shared" si="3"/>
        <v>14000</v>
      </c>
      <c r="H13">
        <f t="shared" si="4"/>
        <v>14</v>
      </c>
      <c r="I13">
        <f t="shared" si="5"/>
        <v>398.38809296716244</v>
      </c>
      <c r="K13" s="1">
        <f t="shared" si="6"/>
        <v>0.27863502193577616</v>
      </c>
      <c r="L13">
        <f t="shared" si="7"/>
        <v>0.30645237920550955</v>
      </c>
      <c r="M13" s="1">
        <f t="shared" si="9"/>
        <v>0.27158634982098145</v>
      </c>
      <c r="N13">
        <f t="shared" si="8"/>
        <v>0.92529980964545488</v>
      </c>
      <c r="O13">
        <f t="shared" si="2"/>
        <v>0.92114549502558407</v>
      </c>
      <c r="P13">
        <f t="shared" si="2"/>
        <v>0.91689360374273654</v>
      </c>
      <c r="Q13">
        <f t="shared" si="2"/>
        <v>0.91254566154007932</v>
      </c>
      <c r="R13">
        <f t="shared" si="2"/>
        <v>0.90810322345873251</v>
      </c>
      <c r="S13">
        <f t="shared" si="2"/>
        <v>0.9035678729123513</v>
      </c>
    </row>
    <row r="14" spans="1:39" x14ac:dyDescent="0.3">
      <c r="A14" t="s">
        <v>21</v>
      </c>
      <c r="B14" t="s">
        <v>22</v>
      </c>
      <c r="C14">
        <v>250</v>
      </c>
      <c r="F14">
        <v>8</v>
      </c>
      <c r="G14">
        <f t="shared" si="3"/>
        <v>16000</v>
      </c>
      <c r="H14">
        <f t="shared" si="4"/>
        <v>16</v>
      </c>
      <c r="I14">
        <f t="shared" si="5"/>
        <v>451.79271436901666</v>
      </c>
      <c r="K14" s="1">
        <f t="shared" si="6"/>
        <v>0.31844002506945851</v>
      </c>
      <c r="L14">
        <f t="shared" si="7"/>
        <v>0.34753285720693589</v>
      </c>
      <c r="M14" s="1">
        <f t="shared" si="9"/>
        <v>0.30799297553631516</v>
      </c>
      <c r="N14">
        <f t="shared" si="8"/>
        <v>0.9035678729123513</v>
      </c>
      <c r="O14">
        <f t="shared" si="2"/>
        <v>0.89894122074821836</v>
      </c>
      <c r="P14">
        <f t="shared" si="2"/>
        <v>0.89422490429562362</v>
      </c>
      <c r="Q14">
        <f t="shared" si="2"/>
        <v>0.88942058640231803</v>
      </c>
      <c r="R14">
        <f t="shared" si="2"/>
        <v>0.88452995445983118</v>
      </c>
      <c r="S14">
        <f t="shared" si="2"/>
        <v>0.87955471941845331</v>
      </c>
    </row>
    <row r="15" spans="1:39" x14ac:dyDescent="0.3">
      <c r="A15" t="s">
        <v>23</v>
      </c>
      <c r="B15" t="s">
        <v>24</v>
      </c>
      <c r="C15">
        <f>C13/C14</f>
        <v>2000</v>
      </c>
      <c r="F15">
        <v>9</v>
      </c>
      <c r="G15">
        <f t="shared" si="3"/>
        <v>18000</v>
      </c>
      <c r="H15">
        <f t="shared" si="4"/>
        <v>18</v>
      </c>
      <c r="I15">
        <f t="shared" si="5"/>
        <v>503.86086772830669</v>
      </c>
      <c r="K15" s="1">
        <f t="shared" si="6"/>
        <v>0.3582450282031408</v>
      </c>
      <c r="L15">
        <f t="shared" si="7"/>
        <v>0.3875852828679282</v>
      </c>
      <c r="M15" s="1">
        <f t="shared" si="9"/>
        <v>0.34348851358678156</v>
      </c>
      <c r="N15">
        <f t="shared" si="8"/>
        <v>0.87955471941845331</v>
      </c>
      <c r="O15">
        <f t="shared" si="2"/>
        <v>0.87449661479268104</v>
      </c>
      <c r="P15">
        <f t="shared" si="2"/>
        <v>0.86935739565793635</v>
      </c>
      <c r="Q15">
        <f t="shared" si="2"/>
        <v>0.86413883763936661</v>
      </c>
      <c r="R15">
        <f t="shared" si="2"/>
        <v>0.85884273589353854</v>
      </c>
      <c r="S15">
        <f t="shared" si="2"/>
        <v>0.85347090408384074</v>
      </c>
    </row>
    <row r="16" spans="1:39" x14ac:dyDescent="0.3">
      <c r="B16" t="s">
        <v>25</v>
      </c>
      <c r="C16">
        <v>5</v>
      </c>
      <c r="F16">
        <v>10</v>
      </c>
      <c r="G16">
        <f t="shared" si="3"/>
        <v>20000</v>
      </c>
      <c r="H16">
        <f t="shared" si="4"/>
        <v>20</v>
      </c>
      <c r="I16">
        <f t="shared" si="5"/>
        <v>554.4654305040234</v>
      </c>
      <c r="K16" s="1">
        <f t="shared" si="6"/>
        <v>0.3980500313368231</v>
      </c>
      <c r="L16">
        <f t="shared" si="7"/>
        <v>0.42651186961847953</v>
      </c>
      <c r="M16" s="1">
        <f t="shared" si="9"/>
        <v>0.3779863028810927</v>
      </c>
      <c r="N16">
        <f t="shared" si="8"/>
        <v>0.85347090408384074</v>
      </c>
      <c r="O16">
        <f t="shared" si="2"/>
        <v>0.84802517335040828</v>
      </c>
      <c r="P16">
        <f t="shared" si="2"/>
        <v>0.84250739127538388</v>
      </c>
      <c r="Q16">
        <f t="shared" si="2"/>
        <v>0.83691942084433046</v>
      </c>
      <c r="R16">
        <f t="shared" si="2"/>
        <v>0.8312631394046045</v>
      </c>
      <c r="S16">
        <f t="shared" si="2"/>
        <v>0.82554043762150298</v>
      </c>
    </row>
    <row r="17" spans="2:19" x14ac:dyDescent="0.3">
      <c r="B17" t="s">
        <v>26</v>
      </c>
      <c r="C17">
        <f>C15/C16</f>
        <v>400</v>
      </c>
      <c r="F17">
        <v>11</v>
      </c>
      <c r="G17">
        <f t="shared" si="3"/>
        <v>22000</v>
      </c>
      <c r="H17">
        <f t="shared" si="4"/>
        <v>22</v>
      </c>
      <c r="I17">
        <f t="shared" si="5"/>
        <v>603.49198189158801</v>
      </c>
      <c r="K17" s="1">
        <f t="shared" si="6"/>
        <v>0.43785503447050544</v>
      </c>
      <c r="L17">
        <f t="shared" si="7"/>
        <v>0.46422460145506766</v>
      </c>
      <c r="M17" s="1">
        <f t="shared" si="9"/>
        <v>0.41140834126705655</v>
      </c>
      <c r="N17">
        <f t="shared" si="8"/>
        <v>0.82554043762150298</v>
      </c>
      <c r="O17">
        <f t="shared" si="8"/>
        <v>0.81975321843298554</v>
      </c>
      <c r="P17">
        <f t="shared" si="8"/>
        <v>0.81390339600377726</v>
      </c>
      <c r="Q17">
        <f t="shared" si="8"/>
        <v>0.80799289467964763</v>
      </c>
      <c r="R17">
        <f t="shared" si="8"/>
        <v>0.80202364794265535</v>
      </c>
      <c r="S17">
        <f t="shared" si="8"/>
        <v>0.79599759736814713</v>
      </c>
    </row>
    <row r="18" spans="2:19" x14ac:dyDescent="0.3">
      <c r="B18" t="s">
        <v>27</v>
      </c>
      <c r="C18" s="1">
        <f>C17/(2*SQRT(C5*C11))</f>
        <v>7.9610006267364624E-3</v>
      </c>
      <c r="F18">
        <v>12</v>
      </c>
      <c r="G18">
        <f t="shared" si="3"/>
        <v>24000</v>
      </c>
      <c r="H18">
        <f t="shared" si="4"/>
        <v>24</v>
      </c>
      <c r="I18">
        <f t="shared" si="5"/>
        <v>650.83949582438845</v>
      </c>
      <c r="K18" s="1">
        <f t="shared" si="6"/>
        <v>0.47766003760418774</v>
      </c>
      <c r="L18">
        <f t="shared" si="7"/>
        <v>0.50064576601876032</v>
      </c>
      <c r="M18" s="1">
        <f t="shared" si="9"/>
        <v>0.44368575795974685</v>
      </c>
      <c r="N18">
        <f t="shared" si="8"/>
        <v>0.79599759736814713</v>
      </c>
      <c r="O18">
        <f t="shared" si="8"/>
        <v>0.78991669158428424</v>
      </c>
      <c r="P18">
        <f t="shared" si="8"/>
        <v>0.78378288523486883</v>
      </c>
      <c r="Q18">
        <f t="shared" si="8"/>
        <v>0.77759813794623078</v>
      </c>
      <c r="R18">
        <f t="shared" si="8"/>
        <v>0.77136441329892524</v>
      </c>
      <c r="S18">
        <f t="shared" si="8"/>
        <v>0.76508367780498376</v>
      </c>
    </row>
    <row r="19" spans="2:19" x14ac:dyDescent="0.3">
      <c r="B19" t="s">
        <v>28</v>
      </c>
      <c r="C19">
        <f>2/SQRT(PI())</f>
        <v>1.1283791670955126</v>
      </c>
      <c r="F19">
        <v>13</v>
      </c>
      <c r="G19">
        <f t="shared" si="3"/>
        <v>26000</v>
      </c>
      <c r="H19">
        <f t="shared" si="4"/>
        <v>26</v>
      </c>
      <c r="I19">
        <f t="shared" si="5"/>
        <v>696.42084570503744</v>
      </c>
      <c r="K19" s="1">
        <f t="shared" si="6"/>
        <v>0.51746504073787003</v>
      </c>
      <c r="L19">
        <f t="shared" si="7"/>
        <v>0.53570834285002877</v>
      </c>
      <c r="M19" s="1">
        <f t="shared" si="9"/>
        <v>0.47475915762337295</v>
      </c>
      <c r="N19">
        <f t="shared" si="8"/>
        <v>0.76508367780498376</v>
      </c>
      <c r="O19">
        <f t="shared" si="8"/>
        <v>0.75875789989144937</v>
      </c>
      <c r="P19">
        <f t="shared" si="8"/>
        <v>0.75238904889091562</v>
      </c>
      <c r="Q19">
        <f t="shared" si="8"/>
        <v>0.74597909403977547</v>
      </c>
      <c r="R19">
        <f t="shared" si="8"/>
        <v>0.73953000348487696</v>
      </c>
      <c r="S19">
        <f t="shared" si="8"/>
        <v>0.73304374329926603</v>
      </c>
    </row>
    <row r="20" spans="2:19" x14ac:dyDescent="0.3">
      <c r="F20">
        <v>14</v>
      </c>
      <c r="G20">
        <f t="shared" si="3"/>
        <v>28000</v>
      </c>
      <c r="H20">
        <f t="shared" si="4"/>
        <v>28</v>
      </c>
      <c r="I20">
        <f t="shared" si="5"/>
        <v>740.16311917716257</v>
      </c>
      <c r="K20" s="1">
        <f t="shared" si="6"/>
        <v>0.55727004387155232</v>
      </c>
      <c r="L20">
        <f t="shared" si="7"/>
        <v>0.56935624552089426</v>
      </c>
      <c r="M20" s="1">
        <f t="shared" si="9"/>
        <v>0.50457883495530775</v>
      </c>
      <c r="N20">
        <f t="shared" si="8"/>
        <v>0.73304374329926603</v>
      </c>
      <c r="O20">
        <f t="shared" si="8"/>
        <v>0.72652227650768397</v>
      </c>
      <c r="P20">
        <f t="shared" si="8"/>
        <v>0.71996756212247492</v>
      </c>
      <c r="Q20">
        <f t="shared" si="8"/>
        <v>0.71338155419053961</v>
      </c>
      <c r="R20">
        <f t="shared" si="8"/>
        <v>0.7067662008519604</v>
      </c>
      <c r="S20">
        <f t="shared" si="8"/>
        <v>0.7001234434109036</v>
      </c>
    </row>
    <row r="21" spans="2:19" x14ac:dyDescent="0.3">
      <c r="F21">
        <v>15</v>
      </c>
      <c r="G21">
        <f t="shared" si="3"/>
        <v>30000</v>
      </c>
      <c r="H21">
        <f t="shared" si="4"/>
        <v>30</v>
      </c>
      <c r="I21">
        <f t="shared" si="5"/>
        <v>782.00774484278054</v>
      </c>
      <c r="K21" s="1">
        <f t="shared" si="6"/>
        <v>0.59707504700523473</v>
      </c>
      <c r="L21">
        <f t="shared" si="7"/>
        <v>0.60154441910983114</v>
      </c>
      <c r="M21" s="1">
        <f t="shared" si="9"/>
        <v>0.53310486107097099</v>
      </c>
      <c r="N21">
        <f t="shared" si="8"/>
        <v>0.7001234434109036</v>
      </c>
      <c r="O21">
        <f t="shared" si="8"/>
        <v>0.69345521541939148</v>
      </c>
      <c r="P21">
        <f t="shared" si="8"/>
        <v>0.68676344177451676</v>
      </c>
      <c r="Q21">
        <f t="shared" si="8"/>
        <v>0.68005003782965723</v>
      </c>
      <c r="R21">
        <f t="shared" si="8"/>
        <v>0.67331690852022985</v>
      </c>
      <c r="S21">
        <f t="shared" si="8"/>
        <v>0.66656594750450526</v>
      </c>
    </row>
    <row r="22" spans="2:19" x14ac:dyDescent="0.3">
      <c r="F22">
        <v>16</v>
      </c>
      <c r="G22">
        <f t="shared" si="3"/>
        <v>32000</v>
      </c>
      <c r="H22">
        <f t="shared" si="4"/>
        <v>32</v>
      </c>
      <c r="I22">
        <f t="shared" si="5"/>
        <v>821.91043625486918</v>
      </c>
      <c r="K22" s="1">
        <f t="shared" si="6"/>
        <v>0.63688005013891702</v>
      </c>
      <c r="L22">
        <f t="shared" si="7"/>
        <v>0.63223879711913011</v>
      </c>
      <c r="M22" s="1">
        <f t="shared" si="9"/>
        <v>0.56030704532283671</v>
      </c>
      <c r="N22">
        <f t="shared" si="8"/>
        <v>0.66656594750450526</v>
      </c>
      <c r="O22">
        <f t="shared" si="8"/>
        <v>0.65979903631998538</v>
      </c>
      <c r="P22">
        <f t="shared" si="8"/>
        <v>0.65301804355582982</v>
      </c>
      <c r="Q22">
        <f t="shared" si="8"/>
        <v>0.64622482404179438</v>
      </c>
      <c r="R22">
        <f t="shared" si="8"/>
        <v>0.6394212180541291</v>
      </c>
      <c r="S22">
        <f t="shared" si="8"/>
        <v>0.63260905053886107</v>
      </c>
    </row>
    <row r="23" spans="2:19" x14ac:dyDescent="0.3">
      <c r="F23">
        <v>17</v>
      </c>
      <c r="G23">
        <f t="shared" si="3"/>
        <v>34000</v>
      </c>
      <c r="H23">
        <f t="shared" si="4"/>
        <v>34</v>
      </c>
      <c r="I23">
        <f t="shared" si="5"/>
        <v>859.84096169116992</v>
      </c>
      <c r="K23" s="1">
        <f t="shared" si="6"/>
        <v>0.67668505327259931</v>
      </c>
      <c r="L23">
        <f t="shared" si="7"/>
        <v>0.66141612437782304</v>
      </c>
      <c r="M23" s="1">
        <f t="shared" si="9"/>
        <v>0.58616477835223713</v>
      </c>
      <c r="N23">
        <f t="shared" ref="N23:AC38" si="10">EXP(-(($K23+N$3)^2))</f>
        <v>0.63260905053886107</v>
      </c>
      <c r="O23">
        <f t="shared" si="10"/>
        <v>0.62579013035287057</v>
      </c>
      <c r="P23">
        <f t="shared" si="10"/>
        <v>0.61896624952314483</v>
      </c>
      <c r="Q23">
        <f t="shared" si="10"/>
        <v>0.61213918252457844</v>
      </c>
      <c r="R23">
        <f t="shared" si="10"/>
        <v>0.60531068557666545</v>
      </c>
      <c r="S23">
        <f t="shared" si="10"/>
        <v>0.59848249595940817</v>
      </c>
    </row>
    <row r="24" spans="2:19" x14ac:dyDescent="0.3">
      <c r="F24">
        <v>18</v>
      </c>
      <c r="G24">
        <f t="shared" si="3"/>
        <v>36000</v>
      </c>
      <c r="H24">
        <f t="shared" si="4"/>
        <v>36</v>
      </c>
      <c r="I24">
        <f t="shared" si="5"/>
        <v>895.7827510749969</v>
      </c>
      <c r="K24" s="1">
        <f t="shared" si="6"/>
        <v>0.71649005640628161</v>
      </c>
      <c r="L24">
        <f t="shared" si="7"/>
        <v>0.68906365467307451</v>
      </c>
      <c r="M24" s="1">
        <f t="shared" si="9"/>
        <v>0.61066676412215981</v>
      </c>
      <c r="N24">
        <f t="shared" si="10"/>
        <v>0.59848249595940817</v>
      </c>
      <c r="O24">
        <f t="shared" si="10"/>
        <v>0.59165633134875051</v>
      </c>
      <c r="P24">
        <f t="shared" si="10"/>
        <v>0.584833889171819</v>
      </c>
      <c r="Q24">
        <f t="shared" si="10"/>
        <v>0.57801684598223457</v>
      </c>
      <c r="R24">
        <f t="shared" si="10"/>
        <v>0.57120685685574168</v>
      </c>
      <c r="S24">
        <f t="shared" si="10"/>
        <v>0.56440555480637367</v>
      </c>
    </row>
    <row r="25" spans="2:19" x14ac:dyDescent="0.3">
      <c r="F25">
        <v>19</v>
      </c>
      <c r="G25">
        <f t="shared" si="3"/>
        <v>38000</v>
      </c>
      <c r="H25">
        <f t="shared" si="4"/>
        <v>38</v>
      </c>
      <c r="I25">
        <f t="shared" si="5"/>
        <v>929.73235389502781</v>
      </c>
      <c r="K25" s="1">
        <f t="shared" si="6"/>
        <v>0.7562950595399639</v>
      </c>
      <c r="L25">
        <f t="shared" si="7"/>
        <v>0.71517873376540597</v>
      </c>
      <c r="M25" s="1">
        <f t="shared" si="9"/>
        <v>0.63381065037411233</v>
      </c>
      <c r="N25">
        <f t="shared" si="10"/>
        <v>0.56440555480637367</v>
      </c>
      <c r="O25">
        <f t="shared" si="10"/>
        <v>0.5576145502233596</v>
      </c>
      <c r="P25">
        <f t="shared" si="10"/>
        <v>0.55083543032895121</v>
      </c>
      <c r="Q25">
        <f t="shared" si="10"/>
        <v>0.54406975865733354</v>
      </c>
      <c r="R25">
        <f t="shared" si="10"/>
        <v>0.53731907455475636</v>
      </c>
      <c r="S25">
        <f t="shared" si="10"/>
        <v>0.53058489270100873</v>
      </c>
    </row>
    <row r="26" spans="2:19" x14ac:dyDescent="0.3">
      <c r="F26">
        <v>20</v>
      </c>
      <c r="G26">
        <f t="shared" si="3"/>
        <v>40000</v>
      </c>
      <c r="H26">
        <f t="shared" si="4"/>
        <v>40</v>
      </c>
      <c r="I26">
        <f t="shared" si="5"/>
        <v>961.69876404474894</v>
      </c>
      <c r="K26" s="1">
        <f t="shared" si="6"/>
        <v>0.79610006267364619</v>
      </c>
      <c r="L26">
        <f t="shared" si="7"/>
        <v>0.7397682800344223</v>
      </c>
      <c r="M26" s="1">
        <f t="shared" si="9"/>
        <v>0.65560256836238096</v>
      </c>
      <c r="N26">
        <f t="shared" si="10"/>
        <v>0.53058489270100873</v>
      </c>
      <c r="O26">
        <f t="shared" si="10"/>
        <v>0.52386870265233454</v>
      </c>
      <c r="P26">
        <f t="shared" si="10"/>
        <v>0.51717196840586988</v>
      </c>
      <c r="Q26">
        <f t="shared" si="10"/>
        <v>0.51049612798566024</v>
      </c>
      <c r="R26">
        <f t="shared" si="10"/>
        <v>0.50384259305029844</v>
      </c>
      <c r="S26">
        <f t="shared" si="10"/>
        <v>0.49721274852220165</v>
      </c>
    </row>
    <row r="27" spans="2:19" x14ac:dyDescent="0.3">
      <c r="F27">
        <v>21</v>
      </c>
      <c r="G27">
        <f t="shared" si="3"/>
        <v>42000</v>
      </c>
      <c r="H27">
        <f t="shared" si="4"/>
        <v>42</v>
      </c>
      <c r="I27">
        <f t="shared" si="5"/>
        <v>991.70262912310875</v>
      </c>
      <c r="K27" s="1">
        <f t="shared" si="6"/>
        <v>0.8359050658073286</v>
      </c>
      <c r="L27">
        <f t="shared" si="7"/>
        <v>0.76284817624854517</v>
      </c>
      <c r="M27" s="1">
        <f t="shared" si="9"/>
        <v>0.67605659382399186</v>
      </c>
      <c r="N27">
        <f t="shared" si="10"/>
        <v>0.49721274852220154</v>
      </c>
      <c r="O27">
        <f t="shared" si="10"/>
        <v>0.49060795223853104</v>
      </c>
      <c r="P27">
        <f t="shared" si="10"/>
        <v>0.48402953462373299</v>
      </c>
      <c r="Q27">
        <f t="shared" si="10"/>
        <v>0.47747879838366603</v>
      </c>
      <c r="R27">
        <f t="shared" si="10"/>
        <v>0.47095701822125774</v>
      </c>
      <c r="S27">
        <f t="shared" si="10"/>
        <v>0.46446544057361777</v>
      </c>
    </row>
    <row r="28" spans="2:19" x14ac:dyDescent="0.3">
      <c r="F28">
        <v>22</v>
      </c>
      <c r="G28">
        <f t="shared" si="3"/>
        <v>44000</v>
      </c>
      <c r="H28">
        <f t="shared" si="4"/>
        <v>44</v>
      </c>
      <c r="I28">
        <f t="shared" si="5"/>
        <v>1019.7753628946232</v>
      </c>
      <c r="K28" s="1">
        <f t="shared" si="6"/>
        <v>0.87571006894101089</v>
      </c>
      <c r="L28">
        <f t="shared" si="7"/>
        <v>0.78444258684201784</v>
      </c>
      <c r="M28" s="1">
        <f t="shared" si="9"/>
        <v>0.69519414193120965</v>
      </c>
      <c r="N28">
        <f t="shared" si="10"/>
        <v>0.46446544057361777</v>
      </c>
      <c r="O28">
        <f t="shared" si="10"/>
        <v>0.4580052833705146</v>
      </c>
      <c r="P28">
        <f t="shared" si="10"/>
        <v>0.45157773581410765</v>
      </c>
      <c r="Q28">
        <f t="shared" si="10"/>
        <v>0.44518395817980672</v>
      </c>
      <c r="R28">
        <f t="shared" si="10"/>
        <v>0.4388250816381174</v>
      </c>
      <c r="S28">
        <f t="shared" si="10"/>
        <v>0.43250220809730944</v>
      </c>
    </row>
    <row r="29" spans="2:19" x14ac:dyDescent="0.3">
      <c r="F29">
        <v>23</v>
      </c>
      <c r="G29">
        <f t="shared" si="3"/>
        <v>46000</v>
      </c>
      <c r="H29">
        <f t="shared" si="4"/>
        <v>46</v>
      </c>
      <c r="I29">
        <f t="shared" si="5"/>
        <v>1045.9581802969758</v>
      </c>
      <c r="K29" s="1">
        <f t="shared" si="6"/>
        <v>0.91551507207469318</v>
      </c>
      <c r="L29">
        <f t="shared" si="7"/>
        <v>0.80458321561305834</v>
      </c>
      <c r="M29" s="1">
        <f t="shared" si="9"/>
        <v>0.71304330944365424</v>
      </c>
      <c r="N29">
        <f t="shared" si="10"/>
        <v>0.43250220809730944</v>
      </c>
      <c r="O29">
        <f t="shared" si="10"/>
        <v>0.42621641006673544</v>
      </c>
      <c r="P29">
        <f t="shared" si="10"/>
        <v>0.41996873054060563</v>
      </c>
      <c r="Q29">
        <f t="shared" si="10"/>
        <v>0.41376018290201277</v>
      </c>
      <c r="R29">
        <f t="shared" si="10"/>
        <v>0.40759175084698546</v>
      </c>
      <c r="S29">
        <f t="shared" si="10"/>
        <v>0.40146438832833248</v>
      </c>
    </row>
    <row r="30" spans="2:19" x14ac:dyDescent="0.3">
      <c r="F30">
        <v>24</v>
      </c>
      <c r="G30">
        <f t="shared" si="3"/>
        <v>48000</v>
      </c>
      <c r="H30">
        <f t="shared" si="4"/>
        <v>48</v>
      </c>
      <c r="I30">
        <f t="shared" si="5"/>
        <v>1070.3010746173973</v>
      </c>
      <c r="K30" s="1">
        <f t="shared" si="6"/>
        <v>0.95532007520837547</v>
      </c>
      <c r="L30">
        <f t="shared" si="7"/>
        <v>0.8233085189364594</v>
      </c>
      <c r="M30" s="1">
        <f t="shared" si="9"/>
        <v>0.72963817743612225</v>
      </c>
      <c r="N30">
        <f t="shared" si="10"/>
        <v>0.40146438832833248</v>
      </c>
      <c r="O30">
        <f t="shared" si="10"/>
        <v>0.39537901951903015</v>
      </c>
      <c r="P30">
        <f t="shared" si="10"/>
        <v>0.3893365387948865</v>
      </c>
      <c r="Q30">
        <f t="shared" si="10"/>
        <v>0.38333781073620743</v>
      </c>
      <c r="R30">
        <f t="shared" si="10"/>
        <v>0.37738367014817481</v>
      </c>
      <c r="S30">
        <f t="shared" si="10"/>
        <v>0.37147492209963501</v>
      </c>
    </row>
    <row r="31" spans="2:19" x14ac:dyDescent="0.3">
      <c r="F31">
        <v>25</v>
      </c>
      <c r="G31">
        <f t="shared" si="3"/>
        <v>50000</v>
      </c>
      <c r="H31">
        <f t="shared" si="4"/>
        <v>50</v>
      </c>
      <c r="I31">
        <f t="shared" si="5"/>
        <v>1092.8617562580523</v>
      </c>
      <c r="K31" s="1">
        <f t="shared" si="6"/>
        <v>0.99512507834205777</v>
      </c>
      <c r="L31">
        <f t="shared" si="7"/>
        <v>0.84066288942927103</v>
      </c>
      <c r="M31" s="1">
        <f t="shared" si="9"/>
        <v>0.74501808784113477</v>
      </c>
      <c r="N31">
        <f t="shared" si="10"/>
        <v>0.37147492209963501</v>
      </c>
      <c r="O31">
        <f t="shared" si="10"/>
        <v>0.3656123419799856</v>
      </c>
      <c r="P31">
        <f t="shared" si="10"/>
        <v>0.3597966755738361</v>
      </c>
      <c r="Q31">
        <f t="shared" si="10"/>
        <v>0.35402863915310628</v>
      </c>
      <c r="R31">
        <f t="shared" si="10"/>
        <v>0.34830891958622201</v>
      </c>
      <c r="S31">
        <f t="shared" si="10"/>
        <v>0.3426381744640481</v>
      </c>
    </row>
    <row r="32" spans="2:19" x14ac:dyDescent="0.3">
      <c r="F32">
        <v>26</v>
      </c>
      <c r="G32">
        <f t="shared" si="3"/>
        <v>52000</v>
      </c>
      <c r="H32">
        <f t="shared" si="4"/>
        <v>52</v>
      </c>
      <c r="I32">
        <f t="shared" si="5"/>
        <v>1113.7045719081284</v>
      </c>
      <c r="K32" s="1">
        <f t="shared" si="6"/>
        <v>1.0349300814757401</v>
      </c>
      <c r="L32">
        <f t="shared" si="7"/>
        <v>0.85669582454471416</v>
      </c>
      <c r="M32" s="1">
        <f t="shared" si="9"/>
        <v>0.75922690663447745</v>
      </c>
      <c r="N32">
        <f t="shared" si="10"/>
        <v>0.3426381744640481</v>
      </c>
      <c r="O32">
        <f t="shared" si="10"/>
        <v>0.33701703224220048</v>
      </c>
      <c r="P32">
        <f t="shared" si="10"/>
        <v>0.33144609239936196</v>
      </c>
      <c r="Q32">
        <f t="shared" si="10"/>
        <v>0.32592592561122341</v>
      </c>
      <c r="R32">
        <f t="shared" si="10"/>
        <v>0.32045707393966311</v>
      </c>
      <c r="S32">
        <f t="shared" si="10"/>
        <v>0.31504005103676747</v>
      </c>
    </row>
    <row r="33" spans="6:19" x14ac:dyDescent="0.3">
      <c r="F33">
        <v>27</v>
      </c>
      <c r="G33">
        <f t="shared" si="3"/>
        <v>54000</v>
      </c>
      <c r="H33">
        <f t="shared" si="4"/>
        <v>54</v>
      </c>
      <c r="I33">
        <f t="shared" si="5"/>
        <v>1132.8994219779418</v>
      </c>
      <c r="K33" s="1">
        <f t="shared" si="6"/>
        <v>1.0747350846094224</v>
      </c>
      <c r="L33">
        <f t="shared" si="7"/>
        <v>0.87146109382918602</v>
      </c>
      <c r="M33" s="1">
        <f t="shared" si="9"/>
        <v>0.77231228583593703</v>
      </c>
      <c r="N33">
        <f t="shared" si="10"/>
        <v>0.31504005103676747</v>
      </c>
      <c r="O33">
        <f t="shared" si="10"/>
        <v>0.30967534236329608</v>
      </c>
      <c r="P33">
        <f t="shared" si="10"/>
        <v>0.3043634054211794</v>
      </c>
      <c r="Q33">
        <f t="shared" si="10"/>
        <v>0.29910466999963992</v>
      </c>
      <c r="R33">
        <f t="shared" si="10"/>
        <v>0.29389953843451849</v>
      </c>
      <c r="S33">
        <f t="shared" si="10"/>
        <v>0.28874838588038249</v>
      </c>
    </row>
    <row r="34" spans="6:19" x14ac:dyDescent="0.3">
      <c r="F34">
        <v>28</v>
      </c>
      <c r="G34">
        <f t="shared" si="3"/>
        <v>56000</v>
      </c>
      <c r="H34">
        <f t="shared" si="4"/>
        <v>56</v>
      </c>
      <c r="I34">
        <f t="shared" si="5"/>
        <v>1150.5206928768444</v>
      </c>
      <c r="K34" s="1">
        <f t="shared" si="6"/>
        <v>1.1145400877431046</v>
      </c>
      <c r="L34">
        <f t="shared" si="7"/>
        <v>0.88501591759757259</v>
      </c>
      <c r="M34" s="1">
        <f t="shared" si="9"/>
        <v>0.78432493562924821</v>
      </c>
      <c r="N34">
        <f t="shared" si="10"/>
        <v>0.28874838588038249</v>
      </c>
      <c r="O34">
        <f t="shared" si="10"/>
        <v>0.28365156059499225</v>
      </c>
      <c r="P34">
        <f t="shared" si="10"/>
        <v>0.27860938423569376</v>
      </c>
      <c r="Q34">
        <f t="shared" si="10"/>
        <v>0.2736221521673064</v>
      </c>
      <c r="R34">
        <f t="shared" si="10"/>
        <v>0.26869013378107215</v>
      </c>
      <c r="S34">
        <f t="shared" si="10"/>
        <v>0.26381357282422602</v>
      </c>
    </row>
    <row r="35" spans="6:19" x14ac:dyDescent="0.3">
      <c r="F35">
        <v>29</v>
      </c>
      <c r="G35">
        <f t="shared" si="3"/>
        <v>58000</v>
      </c>
      <c r="H35">
        <f t="shared" si="4"/>
        <v>58</v>
      </c>
      <c r="I35">
        <f t="shared" si="5"/>
        <v>1166.6462191856651</v>
      </c>
      <c r="K35" s="1">
        <f t="shared" si="6"/>
        <v>1.1543450908767869</v>
      </c>
      <c r="L35">
        <f t="shared" si="7"/>
        <v>0.8974201686043578</v>
      </c>
      <c r="M35" s="1">
        <f t="shared" si="9"/>
        <v>0.79531791686153575</v>
      </c>
      <c r="N35">
        <f t="shared" si="10"/>
        <v>0.26381357282422602</v>
      </c>
      <c r="O35">
        <f t="shared" si="10"/>
        <v>0.25899268773975243</v>
      </c>
      <c r="P35">
        <f t="shared" si="10"/>
        <v>0.25422767201588603</v>
      </c>
      <c r="Q35">
        <f t="shared" si="10"/>
        <v>0.24951869454491701</v>
      </c>
      <c r="R35">
        <f t="shared" si="10"/>
        <v>0.24486589999086203</v>
      </c>
      <c r="S35">
        <f t="shared" si="10"/>
        <v>0.24026940916555753</v>
      </c>
    </row>
    <row r="36" spans="6:19" x14ac:dyDescent="0.3">
      <c r="F36">
        <v>30</v>
      </c>
      <c r="G36">
        <f t="shared" si="3"/>
        <v>60000</v>
      </c>
      <c r="H36">
        <f t="shared" si="4"/>
        <v>60</v>
      </c>
      <c r="I36">
        <f t="shared" si="5"/>
        <v>1181.3562890426015</v>
      </c>
      <c r="K36" s="1">
        <f t="shared" si="6"/>
        <v>1.1941500940104695</v>
      </c>
      <c r="L36">
        <f t="shared" si="7"/>
        <v>0.90873560695584721</v>
      </c>
      <c r="M36" s="1">
        <f t="shared" si="9"/>
        <v>0.8053459630019264</v>
      </c>
      <c r="N36">
        <f t="shared" si="10"/>
        <v>0.24026940916555745</v>
      </c>
      <c r="O36">
        <f t="shared" si="10"/>
        <v>0.23572931941274033</v>
      </c>
      <c r="P36">
        <f t="shared" si="10"/>
        <v>0.23124570499967345</v>
      </c>
      <c r="Q36">
        <f t="shared" si="10"/>
        <v>0.22681861751588145</v>
      </c>
      <c r="R36">
        <f t="shared" si="10"/>
        <v>0.22244808627856372</v>
      </c>
      <c r="S36">
        <f t="shared" si="10"/>
        <v>0.21813411874424796</v>
      </c>
    </row>
    <row r="37" spans="6:19" x14ac:dyDescent="0.3">
      <c r="F37">
        <v>31</v>
      </c>
      <c r="G37">
        <f t="shared" si="3"/>
        <v>62000</v>
      </c>
      <c r="H37">
        <f t="shared" si="4"/>
        <v>62</v>
      </c>
      <c r="I37">
        <f t="shared" si="5"/>
        <v>1194.7327041866481</v>
      </c>
      <c r="K37" s="1">
        <f t="shared" si="6"/>
        <v>1.2339550971441517</v>
      </c>
      <c r="L37">
        <f t="shared" si="7"/>
        <v>0.91902515706665244</v>
      </c>
      <c r="M37" s="1">
        <f t="shared" si="9"/>
        <v>0.8144648393609174</v>
      </c>
      <c r="N37">
        <f t="shared" si="10"/>
        <v>0.21813411874424796</v>
      </c>
      <c r="O37">
        <f t="shared" si="10"/>
        <v>0.21387670092625929</v>
      </c>
      <c r="P37">
        <f t="shared" si="10"/>
        <v>0.20967579781757592</v>
      </c>
      <c r="Q37">
        <f t="shared" si="10"/>
        <v>0.2055313538186482</v>
      </c>
      <c r="R37">
        <f t="shared" si="10"/>
        <v>0.20144329316976486</v>
      </c>
      <c r="S37">
        <f t="shared" si="10"/>
        <v>0.19741152038754736</v>
      </c>
    </row>
    <row r="38" spans="6:19" x14ac:dyDescent="0.3">
      <c r="F38">
        <v>32</v>
      </c>
      <c r="G38">
        <f t="shared" si="3"/>
        <v>64000</v>
      </c>
      <c r="H38">
        <f t="shared" si="4"/>
        <v>64</v>
      </c>
      <c r="I38">
        <f t="shared" si="5"/>
        <v>1206.8579041418775</v>
      </c>
      <c r="K38" s="1">
        <f t="shared" si="6"/>
        <v>1.273760100277834</v>
      </c>
      <c r="L38">
        <f t="shared" si="7"/>
        <v>0.92835223395529032</v>
      </c>
      <c r="M38" s="1">
        <f t="shared" si="9"/>
        <v>0.82273074603539642</v>
      </c>
      <c r="N38">
        <f t="shared" si="10"/>
        <v>0.19741152038754736</v>
      </c>
      <c r="O38">
        <f t="shared" si="10"/>
        <v>0.19343592070516674</v>
      </c>
      <c r="P38">
        <f t="shared" si="10"/>
        <v>0.18951636051587373</v>
      </c>
      <c r="Q38">
        <f t="shared" si="10"/>
        <v>0.1856526878194433</v>
      </c>
      <c r="R38">
        <f t="shared" si="10"/>
        <v>0.18184473267114051</v>
      </c>
      <c r="S38">
        <f t="shared" si="10"/>
        <v>0.17809230763281536</v>
      </c>
    </row>
    <row r="39" spans="6:19" x14ac:dyDescent="0.3">
      <c r="F39">
        <v>33</v>
      </c>
      <c r="G39">
        <f t="shared" si="3"/>
        <v>66000</v>
      </c>
      <c r="H39">
        <f t="shared" si="4"/>
        <v>66</v>
      </c>
      <c r="I39">
        <f t="shared" si="5"/>
        <v>1217.8141620337663</v>
      </c>
      <c r="K39" s="1">
        <f t="shared" si="6"/>
        <v>1.3135651034115163</v>
      </c>
      <c r="L39">
        <f t="shared" si="7"/>
        <v>0.93678012464135874</v>
      </c>
      <c r="M39" s="1">
        <f t="shared" si="9"/>
        <v>0.83019976968616283</v>
      </c>
      <c r="N39">
        <f t="shared" ref="N39:AC54" si="11">EXP(-(($K39+N$3)^2))</f>
        <v>0.17809230763281536</v>
      </c>
      <c r="O39">
        <f t="shared" si="11"/>
        <v>0.17439520822574697</v>
      </c>
      <c r="P39">
        <f t="shared" si="11"/>
        <v>0.17075321338485799</v>
      </c>
      <c r="Q39">
        <f t="shared" si="11"/>
        <v>0.16716608591393026</v>
      </c>
      <c r="R39">
        <f t="shared" si="11"/>
        <v>0.16363357294145914</v>
      </c>
      <c r="S39">
        <f t="shared" si="11"/>
        <v>0.16015540637678746</v>
      </c>
    </row>
    <row r="40" spans="6:19" x14ac:dyDescent="0.3">
      <c r="F40">
        <v>34</v>
      </c>
      <c r="G40">
        <f t="shared" si="3"/>
        <v>68000</v>
      </c>
      <c r="H40">
        <f t="shared" si="4"/>
        <v>68</v>
      </c>
      <c r="I40">
        <f t="shared" si="5"/>
        <v>1227.682857556109</v>
      </c>
      <c r="K40" s="1">
        <f t="shared" si="6"/>
        <v>1.3533701065451986</v>
      </c>
      <c r="L40">
        <f t="shared" si="7"/>
        <v>0.94437142888931458</v>
      </c>
      <c r="M40" s="1">
        <f t="shared" si="9"/>
        <v>0.8369273879100052</v>
      </c>
      <c r="N40">
        <f t="shared" si="11"/>
        <v>0.16015540637678746</v>
      </c>
      <c r="O40">
        <f t="shared" si="11"/>
        <v>0.15673130336617394</v>
      </c>
      <c r="P40">
        <f t="shared" si="11"/>
        <v>0.15336096674845046</v>
      </c>
      <c r="Q40">
        <f t="shared" si="11"/>
        <v>0.15004408550993642</v>
      </c>
      <c r="R40">
        <f t="shared" si="11"/>
        <v>0.1467803352382841</v>
      </c>
      <c r="S40">
        <f t="shared" si="11"/>
        <v>0.14356937857493421</v>
      </c>
    </row>
    <row r="41" spans="6:19" x14ac:dyDescent="0.3">
      <c r="F41">
        <v>35</v>
      </c>
      <c r="G41">
        <f t="shared" si="3"/>
        <v>70000</v>
      </c>
      <c r="H41">
        <f t="shared" si="4"/>
        <v>70</v>
      </c>
      <c r="I41">
        <f t="shared" si="5"/>
        <v>1236.5438306995352</v>
      </c>
      <c r="K41" s="1">
        <f t="shared" si="6"/>
        <v>1.3931751096788809</v>
      </c>
      <c r="L41">
        <f t="shared" si="7"/>
        <v>0.95118756207656552</v>
      </c>
      <c r="M41" s="1">
        <f t="shared" si="9"/>
        <v>0.84296802866801912</v>
      </c>
      <c r="N41">
        <f t="shared" si="11"/>
        <v>0.14356937857493421</v>
      </c>
      <c r="O41">
        <f t="shared" si="11"/>
        <v>0.14041086566587466</v>
      </c>
      <c r="P41">
        <f t="shared" si="11"/>
        <v>0.13730443461039746</v>
      </c>
      <c r="Q41">
        <f t="shared" si="11"/>
        <v>0.13424971190756171</v>
      </c>
      <c r="R41">
        <f t="shared" si="11"/>
        <v>0.1312463129000776</v>
      </c>
      <c r="S41">
        <f t="shared" si="11"/>
        <v>0.1282938422153328</v>
      </c>
    </row>
    <row r="42" spans="6:19" x14ac:dyDescent="0.3">
      <c r="F42">
        <v>36</v>
      </c>
      <c r="G42">
        <f t="shared" si="3"/>
        <v>72000</v>
      </c>
      <c r="H42">
        <f t="shared" si="4"/>
        <v>72</v>
      </c>
      <c r="I42">
        <f t="shared" si="5"/>
        <v>1244.4748180500935</v>
      </c>
      <c r="K42" s="1">
        <f t="shared" si="6"/>
        <v>1.4329801128125632</v>
      </c>
      <c r="L42">
        <f t="shared" si="7"/>
        <v>0.95728832157699506</v>
      </c>
      <c r="M42" s="1">
        <f t="shared" si="9"/>
        <v>0.84837468600301147</v>
      </c>
      <c r="N42">
        <f t="shared" si="11"/>
        <v>0.1282938422153328</v>
      </c>
      <c r="O42">
        <f t="shared" si="11"/>
        <v>0.12539189420329566</v>
      </c>
      <c r="P42">
        <f t="shared" si="11"/>
        <v>0.12254005337103417</v>
      </c>
      <c r="Q42">
        <f t="shared" si="11"/>
        <v>0.11973789481360023</v>
      </c>
      <c r="R42">
        <f t="shared" si="11"/>
        <v>0.11698498464103847</v>
      </c>
      <c r="S42">
        <f t="shared" si="11"/>
        <v>0.11428088040128558</v>
      </c>
    </row>
    <row r="43" spans="6:19" x14ac:dyDescent="0.3">
      <c r="F43">
        <v>37</v>
      </c>
      <c r="G43">
        <f t="shared" si="3"/>
        <v>74000</v>
      </c>
      <c r="H43">
        <f t="shared" si="4"/>
        <v>74</v>
      </c>
      <c r="I43">
        <f t="shared" si="5"/>
        <v>1251.5509718018554</v>
      </c>
      <c r="K43" s="1">
        <f t="shared" si="6"/>
        <v>1.4727851159462455</v>
      </c>
      <c r="L43">
        <f t="shared" si="7"/>
        <v>0.96273151677065805</v>
      </c>
      <c r="M43" s="1">
        <f t="shared" si="9"/>
        <v>0.85319859214413063</v>
      </c>
      <c r="N43">
        <f t="shared" si="11"/>
        <v>0.11428088040128558</v>
      </c>
      <c r="O43">
        <f t="shared" si="11"/>
        <v>0.11162513149873736</v>
      </c>
      <c r="P43">
        <f t="shared" si="11"/>
        <v>0.10901727960826742</v>
      </c>
      <c r="Q43">
        <f t="shared" si="11"/>
        <v>0.10645685908449172</v>
      </c>
      <c r="R43">
        <f t="shared" si="11"/>
        <v>0.10394339736608324</v>
      </c>
      <c r="S43">
        <f t="shared" si="11"/>
        <v>0.10147641537494573</v>
      </c>
    </row>
    <row r="44" spans="6:19" x14ac:dyDescent="0.3">
      <c r="F44">
        <v>38</v>
      </c>
      <c r="G44">
        <f t="shared" si="3"/>
        <v>76000</v>
      </c>
      <c r="H44">
        <f t="shared" si="4"/>
        <v>76</v>
      </c>
      <c r="I44">
        <f t="shared" si="5"/>
        <v>1257.8444601273009</v>
      </c>
      <c r="K44" s="1">
        <f t="shared" si="6"/>
        <v>1.5125901190799278</v>
      </c>
      <c r="L44">
        <f t="shared" si="7"/>
        <v>0.96757266163638522</v>
      </c>
      <c r="M44" s="1">
        <f t="shared" si="9"/>
        <v>0.85748894507415541</v>
      </c>
      <c r="N44">
        <f t="shared" si="11"/>
        <v>0.10147641537494573</v>
      </c>
      <c r="O44">
        <f t="shared" si="11"/>
        <v>9.9055427910070562E-2</v>
      </c>
      <c r="P44">
        <f t="shared" si="11"/>
        <v>9.6679944035903562E-2</v>
      </c>
      <c r="Q44">
        <f t="shared" si="11"/>
        <v>9.4349467465061745E-2</v>
      </c>
      <c r="R44">
        <f t="shared" si="11"/>
        <v>9.2063496935247416E-2</v>
      </c>
      <c r="S44">
        <f t="shared" si="11"/>
        <v>8.9821526580213945E-2</v>
      </c>
    </row>
    <row r="45" spans="6:19" x14ac:dyDescent="0.3">
      <c r="F45">
        <v>39</v>
      </c>
      <c r="G45">
        <f t="shared" si="3"/>
        <v>78000</v>
      </c>
      <c r="H45">
        <f t="shared" si="4"/>
        <v>78</v>
      </c>
      <c r="I45">
        <f t="shared" si="5"/>
        <v>1263.4241462324701</v>
      </c>
      <c r="K45" s="1">
        <f t="shared" si="6"/>
        <v>1.5523951222136101</v>
      </c>
      <c r="L45">
        <f t="shared" si="7"/>
        <v>0.97186472787113087</v>
      </c>
      <c r="M45" s="1">
        <f t="shared" si="9"/>
        <v>0.86129268973721362</v>
      </c>
      <c r="N45">
        <f t="shared" si="11"/>
        <v>8.9821526580213945E-2</v>
      </c>
      <c r="O45">
        <f t="shared" si="11"/>
        <v>8.76230462946503E-2</v>
      </c>
      <c r="P45">
        <f t="shared" si="11"/>
        <v>8.5467542092855425E-2</v>
      </c>
      <c r="Q45">
        <f t="shared" si="11"/>
        <v>8.3354496461085448E-2</v>
      </c>
      <c r="R45">
        <f t="shared" si="11"/>
        <v>8.1283388703463952E-2</v>
      </c>
      <c r="S45">
        <f t="shared" si="11"/>
        <v>7.9253695281352857E-2</v>
      </c>
    </row>
    <row r="46" spans="6:19" x14ac:dyDescent="0.3">
      <c r="F46">
        <v>40</v>
      </c>
      <c r="G46">
        <f t="shared" si="3"/>
        <v>80000</v>
      </c>
      <c r="H46">
        <f t="shared" si="4"/>
        <v>80</v>
      </c>
      <c r="I46">
        <f t="shared" si="5"/>
        <v>1268.3553423027654</v>
      </c>
      <c r="K46" s="1">
        <f t="shared" si="6"/>
        <v>1.5922001253472924</v>
      </c>
      <c r="L46">
        <f t="shared" si="7"/>
        <v>0.9756579556175119</v>
      </c>
      <c r="M46" s="1">
        <f t="shared" si="9"/>
        <v>0.86465435030043103</v>
      </c>
      <c r="N46">
        <f t="shared" si="11"/>
        <v>7.9253695281352857E-2</v>
      </c>
      <c r="O46">
        <f t="shared" si="11"/>
        <v>7.7264890146092391E-2</v>
      </c>
      <c r="P46">
        <f t="shared" si="11"/>
        <v>7.5316445065023122E-2</v>
      </c>
      <c r="Q46">
        <f t="shared" si="11"/>
        <v>7.3407829940714348E-2</v>
      </c>
      <c r="R46">
        <f t="shared" si="11"/>
        <v>7.153851312332947E-2</v>
      </c>
      <c r="S46">
        <f t="shared" si="11"/>
        <v>6.9707961716065914E-2</v>
      </c>
    </row>
    <row r="47" spans="6:19" x14ac:dyDescent="0.3">
      <c r="F47">
        <v>41</v>
      </c>
      <c r="G47">
        <f t="shared" si="3"/>
        <v>82000</v>
      </c>
      <c r="H47">
        <f t="shared" si="4"/>
        <v>82</v>
      </c>
      <c r="I47">
        <f t="shared" si="5"/>
        <v>1272.6996336255379</v>
      </c>
      <c r="K47" s="1">
        <f t="shared" si="6"/>
        <v>1.6320051284809747</v>
      </c>
      <c r="L47">
        <f t="shared" si="7"/>
        <v>0.97899971817349063</v>
      </c>
      <c r="M47" s="1">
        <f t="shared" si="9"/>
        <v>0.86761591025600915</v>
      </c>
      <c r="N47">
        <f t="shared" si="11"/>
        <v>6.9707961716065914E-2</v>
      </c>
      <c r="O47">
        <f t="shared" si="11"/>
        <v>6.7915641873617164E-2</v>
      </c>
      <c r="P47">
        <f t="shared" si="11"/>
        <v>6.616101909360951E-2</v>
      </c>
      <c r="Q47">
        <f t="shared" si="11"/>
        <v>6.4443558500974593E-2</v>
      </c>
      <c r="R47">
        <f t="shared" si="11"/>
        <v>6.2762725125226876E-2</v>
      </c>
      <c r="S47">
        <f t="shared" si="11"/>
        <v>6.1117984170619581E-2</v>
      </c>
    </row>
    <row r="48" spans="6:19" x14ac:dyDescent="0.3">
      <c r="F48">
        <v>42</v>
      </c>
      <c r="G48">
        <f t="shared" si="3"/>
        <v>84000</v>
      </c>
      <c r="H48">
        <f t="shared" si="4"/>
        <v>84</v>
      </c>
      <c r="I48">
        <f t="shared" si="5"/>
        <v>1276.51476745688</v>
      </c>
      <c r="K48" s="1">
        <f t="shared" si="6"/>
        <v>1.6718101316146572</v>
      </c>
      <c r="L48">
        <f t="shared" si="7"/>
        <v>0.98193443650529233</v>
      </c>
      <c r="M48" s="1">
        <f t="shared" si="9"/>
        <v>0.87021673666027166</v>
      </c>
      <c r="N48">
        <f t="shared" si="11"/>
        <v>6.1117984170619526E-2</v>
      </c>
      <c r="O48">
        <f t="shared" si="11"/>
        <v>5.9508801279162964E-2</v>
      </c>
      <c r="P48">
        <f t="shared" si="11"/>
        <v>5.7934642786492338E-2</v>
      </c>
      <c r="Q48">
        <f t="shared" si="11"/>
        <v>5.6394975970581594E-2</v>
      </c>
      <c r="R48">
        <f t="shared" si="11"/>
        <v>5.48892692933046E-2</v>
      </c>
      <c r="S48">
        <f t="shared" si="11"/>
        <v>5.3416992634851272E-2</v>
      </c>
    </row>
    <row r="49" spans="6:19" x14ac:dyDescent="0.3">
      <c r="F49">
        <v>43</v>
      </c>
      <c r="G49">
        <f t="shared" si="3"/>
        <v>86000</v>
      </c>
      <c r="H49">
        <f t="shared" si="4"/>
        <v>86</v>
      </c>
      <c r="I49">
        <f t="shared" si="5"/>
        <v>1279.8546006766946</v>
      </c>
      <c r="K49" s="1">
        <f t="shared" si="6"/>
        <v>1.7116151347483395</v>
      </c>
      <c r="L49">
        <f t="shared" si="7"/>
        <v>0.98450353898207288</v>
      </c>
      <c r="M49" s="1">
        <f t="shared" si="9"/>
        <v>0.87249354444944194</v>
      </c>
      <c r="N49">
        <f t="shared" si="11"/>
        <v>5.3416992634851272E-2</v>
      </c>
      <c r="O49">
        <f t="shared" si="11"/>
        <v>5.197761752101341E-2</v>
      </c>
      <c r="P49">
        <f t="shared" si="11"/>
        <v>5.0570617343359388E-2</v>
      </c>
      <c r="Q49">
        <f t="shared" si="11"/>
        <v>4.9195467572323438E-2</v>
      </c>
      <c r="R49">
        <f t="shared" si="11"/>
        <v>4.785164596324102E-2</v>
      </c>
      <c r="S49">
        <f t="shared" si="11"/>
        <v>4.6538632755365884E-2</v>
      </c>
    </row>
    <row r="50" spans="6:19" x14ac:dyDescent="0.3">
      <c r="F50">
        <v>44</v>
      </c>
      <c r="G50">
        <f t="shared" si="3"/>
        <v>88000</v>
      </c>
      <c r="H50">
        <f t="shared" si="4"/>
        <v>88</v>
      </c>
      <c r="I50">
        <f t="shared" si="5"/>
        <v>1282.7690999378665</v>
      </c>
      <c r="K50" s="1">
        <f t="shared" si="6"/>
        <v>1.7514201378820218</v>
      </c>
      <c r="L50">
        <f t="shared" si="7"/>
        <v>0.98674546149066655</v>
      </c>
      <c r="M50" s="1">
        <f t="shared" si="9"/>
        <v>0.87448039654133625</v>
      </c>
      <c r="N50">
        <f t="shared" si="11"/>
        <v>4.6538632755365884E-2</v>
      </c>
      <c r="O50">
        <f t="shared" si="11"/>
        <v>4.5255910863911265E-2</v>
      </c>
      <c r="P50">
        <f t="shared" si="11"/>
        <v>4.4002966065160964E-2</v>
      </c>
      <c r="Q50">
        <f t="shared" si="11"/>
        <v>4.2779287174701988E-2</v>
      </c>
      <c r="R50">
        <f t="shared" si="11"/>
        <v>4.1584366218834871E-2</v>
      </c>
      <c r="S50">
        <f t="shared" si="11"/>
        <v>4.0417698599221424E-2</v>
      </c>
    </row>
    <row r="51" spans="6:19" x14ac:dyDescent="0.3">
      <c r="F51">
        <v>45</v>
      </c>
      <c r="G51">
        <f t="shared" si="3"/>
        <v>90000</v>
      </c>
      <c r="H51">
        <f t="shared" si="4"/>
        <v>90</v>
      </c>
      <c r="I51">
        <f t="shared" si="5"/>
        <v>1285.3043878482945</v>
      </c>
      <c r="K51" s="1">
        <f t="shared" si="6"/>
        <v>1.7912251410157041</v>
      </c>
      <c r="L51">
        <f t="shared" si="7"/>
        <v>0.98869568296022659</v>
      </c>
      <c r="M51" s="1">
        <f t="shared" si="9"/>
        <v>0.87620873531825638</v>
      </c>
      <c r="N51">
        <f t="shared" si="11"/>
        <v>4.0417698599221424E-2</v>
      </c>
      <c r="O51">
        <f t="shared" si="11"/>
        <v>3.9278783250835239E-2</v>
      </c>
      <c r="P51">
        <f t="shared" si="11"/>
        <v>3.8167122793282979E-2</v>
      </c>
      <c r="Q51">
        <f t="shared" si="11"/>
        <v>3.7082223675569015E-2</v>
      </c>
      <c r="R51">
        <f t="shared" si="11"/>
        <v>3.6023596314380422E-2</v>
      </c>
      <c r="S51">
        <f t="shared" si="11"/>
        <v>3.4990755225970741E-2</v>
      </c>
    </row>
    <row r="52" spans="6:19" x14ac:dyDescent="0.3">
      <c r="F52">
        <v>46</v>
      </c>
      <c r="G52">
        <f t="shared" si="3"/>
        <v>92000</v>
      </c>
      <c r="H52">
        <f t="shared" si="4"/>
        <v>92</v>
      </c>
      <c r="I52">
        <f t="shared" si="5"/>
        <v>1287.5028287117545</v>
      </c>
      <c r="K52" s="1">
        <f t="shared" si="6"/>
        <v>1.8310301441493864</v>
      </c>
      <c r="L52">
        <f t="shared" si="7"/>
        <v>0.99038679131673424</v>
      </c>
      <c r="M52" s="1">
        <f t="shared" si="9"/>
        <v>0.87770744107765164</v>
      </c>
      <c r="N52">
        <f t="shared" si="11"/>
        <v>3.4990755225970741E-2</v>
      </c>
      <c r="O52">
        <f t="shared" si="11"/>
        <v>3.3983219151726841E-2</v>
      </c>
      <c r="P52">
        <f t="shared" si="11"/>
        <v>3.3000511177504362E-2</v>
      </c>
      <c r="Q52">
        <f t="shared" si="11"/>
        <v>3.2042158846820858E-2</v>
      </c>
      <c r="R52">
        <f t="shared" si="11"/>
        <v>3.1107694267999586E-2</v>
      </c>
      <c r="S52">
        <f t="shared" si="11"/>
        <v>3.0196654215357253E-2</v>
      </c>
    </row>
    <row r="53" spans="6:19" x14ac:dyDescent="0.3">
      <c r="F53">
        <v>47</v>
      </c>
      <c r="G53">
        <f t="shared" si="3"/>
        <v>94000</v>
      </c>
      <c r="H53">
        <f t="shared" si="4"/>
        <v>94</v>
      </c>
      <c r="I53">
        <f t="shared" si="5"/>
        <v>1289.4031474761907</v>
      </c>
      <c r="K53" s="1">
        <f t="shared" si="6"/>
        <v>1.8708351472830687</v>
      </c>
      <c r="L53">
        <f t="shared" si="7"/>
        <v>0.9918485749816851</v>
      </c>
      <c r="M53" s="1">
        <f t="shared" si="9"/>
        <v>0.8790029131207181</v>
      </c>
      <c r="N53">
        <f t="shared" si="11"/>
        <v>3.0196654215357253E-2</v>
      </c>
      <c r="O53">
        <f t="shared" si="11"/>
        <v>2.9308580224534014E-2</v>
      </c>
      <c r="P53">
        <f t="shared" si="11"/>
        <v>2.8443018682064378E-2</v>
      </c>
      <c r="Q53">
        <f t="shared" si="11"/>
        <v>2.7599520909290853E-2</v>
      </c>
      <c r="R53">
        <f t="shared" si="11"/>
        <v>2.6777643240723958E-2</v>
      </c>
      <c r="S53">
        <f t="shared" si="11"/>
        <v>2.5976947096953487E-2</v>
      </c>
    </row>
    <row r="54" spans="6:19" x14ac:dyDescent="0.3">
      <c r="F54">
        <v>48</v>
      </c>
      <c r="G54">
        <f t="shared" si="3"/>
        <v>96000</v>
      </c>
      <c r="H54">
        <f t="shared" si="4"/>
        <v>96</v>
      </c>
      <c r="I54">
        <f t="shared" si="5"/>
        <v>1291.0405757759827</v>
      </c>
      <c r="K54" s="1">
        <f t="shared" si="6"/>
        <v>1.9106401504167509</v>
      </c>
      <c r="L54">
        <f t="shared" si="7"/>
        <v>0.99310813521229446</v>
      </c>
      <c r="M54" s="1">
        <f t="shared" si="9"/>
        <v>0.88011916931131362</v>
      </c>
      <c r="N54">
        <f t="shared" si="11"/>
        <v>2.5976947096953487E-2</v>
      </c>
      <c r="O54">
        <f t="shared" si="11"/>
        <v>2.5196999052218446E-2</v>
      </c>
      <c r="P54">
        <f t="shared" si="11"/>
        <v>2.4437370896743832E-2</v>
      </c>
      <c r="Q54">
        <f t="shared" si="11"/>
        <v>2.369763969395396E-2</v>
      </c>
      <c r="R54">
        <f t="shared" si="11"/>
        <v>2.2977387832673713E-2</v>
      </c>
      <c r="S54">
        <f t="shared" si="11"/>
        <v>2.2276203074429148E-2</v>
      </c>
    </row>
    <row r="55" spans="6:19" x14ac:dyDescent="0.3">
      <c r="F55">
        <v>49</v>
      </c>
      <c r="G55">
        <f t="shared" si="3"/>
        <v>98000</v>
      </c>
      <c r="H55">
        <f t="shared" si="4"/>
        <v>98</v>
      </c>
      <c r="I55">
        <f t="shared" si="5"/>
        <v>1292.4470192874094</v>
      </c>
      <c r="K55" s="1">
        <f t="shared" si="6"/>
        <v>1.9504451535504332</v>
      </c>
      <c r="L55">
        <f t="shared" si="7"/>
        <v>0.99419001483646874</v>
      </c>
      <c r="M55" s="1">
        <f t="shared" si="9"/>
        <v>0.88107796016435558</v>
      </c>
      <c r="N55">
        <f t="shared" ref="N55:AC70" si="12">EXP(-(($K55+N$3)^2))</f>
        <v>2.2276203074429148E-2</v>
      </c>
      <c r="O55">
        <f t="shared" si="12"/>
        <v>2.1593678595960876E-2</v>
      </c>
      <c r="P55">
        <f t="shared" si="12"/>
        <v>2.0929413027063592E-2</v>
      </c>
      <c r="Q55">
        <f t="shared" si="12"/>
        <v>2.0283010483866007E-2</v>
      </c>
      <c r="R55">
        <f t="shared" si="12"/>
        <v>1.965408059766633E-2</v>
      </c>
      <c r="S55">
        <f t="shared" si="12"/>
        <v>1.9042238539437786E-2</v>
      </c>
    </row>
    <row r="56" spans="6:19" x14ac:dyDescent="0.3">
      <c r="F56">
        <v>50</v>
      </c>
      <c r="G56">
        <f t="shared" si="3"/>
        <v>100000</v>
      </c>
      <c r="H56">
        <f t="shared" si="4"/>
        <v>100</v>
      </c>
      <c r="I56">
        <f t="shared" si="5"/>
        <v>1293.6512410235448</v>
      </c>
      <c r="K56" s="1">
        <f t="shared" si="6"/>
        <v>1.9902501566841155</v>
      </c>
      <c r="L56">
        <f t="shared" si="7"/>
        <v>0.99511633924888065</v>
      </c>
      <c r="M56" s="1">
        <f t="shared" si="9"/>
        <v>0.88189889380033926</v>
      </c>
      <c r="N56">
        <f t="shared" si="12"/>
        <v>1.9042238539437786E-2</v>
      </c>
      <c r="O56">
        <f t="shared" si="12"/>
        <v>1.8447105040120294E-2</v>
      </c>
      <c r="P56">
        <f t="shared" si="12"/>
        <v>1.7868306406813122E-2</v>
      </c>
      <c r="Q56">
        <f t="shared" si="12"/>
        <v>1.7305474534984412E-2</v>
      </c>
      <c r="R56">
        <f t="shared" si="12"/>
        <v>1.675824691681263E-2</v>
      </c>
      <c r="S56">
        <f t="shared" si="12"/>
        <v>1.6226266645775318E-2</v>
      </c>
    </row>
    <row r="57" spans="6:19" x14ac:dyDescent="0.3">
      <c r="F57">
        <v>51</v>
      </c>
      <c r="G57">
        <f t="shared" si="3"/>
        <v>102000</v>
      </c>
      <c r="H57">
        <f t="shared" si="4"/>
        <v>102</v>
      </c>
      <c r="I57">
        <f t="shared" si="5"/>
        <v>1294.6790556565857</v>
      </c>
      <c r="K57" s="1">
        <f t="shared" si="6"/>
        <v>2.030055159817798</v>
      </c>
      <c r="L57">
        <f t="shared" si="7"/>
        <v>0.99590696588968119</v>
      </c>
      <c r="M57" s="1">
        <f t="shared" si="9"/>
        <v>0.88259956841739695</v>
      </c>
      <c r="N57">
        <f t="shared" si="12"/>
        <v>1.6226266645775318E-2</v>
      </c>
      <c r="O57">
        <f t="shared" si="12"/>
        <v>1.5709182417599884E-2</v>
      </c>
      <c r="P57">
        <f t="shared" si="12"/>
        <v>1.5206648527690226E-2</v>
      </c>
      <c r="Q57">
        <f t="shared" si="12"/>
        <v>1.4718324865144024E-2</v>
      </c>
      <c r="R57">
        <f t="shared" si="12"/>
        <v>1.4243876903472613E-2</v>
      </c>
      <c r="S57">
        <f t="shared" si="12"/>
        <v>1.3782975688136821E-2</v>
      </c>
    </row>
    <row r="58" spans="6:19" x14ac:dyDescent="0.3">
      <c r="F58">
        <v>52</v>
      </c>
      <c r="G58">
        <f t="shared" si="3"/>
        <v>104000</v>
      </c>
      <c r="H58">
        <f t="shared" si="4"/>
        <v>104</v>
      </c>
      <c r="I58">
        <f t="shared" si="5"/>
        <v>1295.5535304536861</v>
      </c>
      <c r="K58" s="1">
        <f t="shared" si="6"/>
        <v>2.0698601629514801</v>
      </c>
      <c r="L58">
        <f t="shared" si="7"/>
        <v>0.9965796388105278</v>
      </c>
      <c r="M58" s="1">
        <f t="shared" si="9"/>
        <v>0.88319570927187419</v>
      </c>
      <c r="N58">
        <f t="shared" si="12"/>
        <v>1.3782975688136846E-2</v>
      </c>
      <c r="O58">
        <f t="shared" si="12"/>
        <v>1.3335297821009926E-2</v>
      </c>
      <c r="P58">
        <f t="shared" si="12"/>
        <v>1.2900525441878101E-2</v>
      </c>
      <c r="Q58">
        <f t="shared" si="12"/>
        <v>1.2478346207088962E-2</v>
      </c>
      <c r="R58">
        <f t="shared" si="12"/>
        <v>1.2068453265455683E-2</v>
      </c>
      <c r="S58">
        <f t="shared" si="12"/>
        <v>1.1670545231524974E-2</v>
      </c>
    </row>
    <row r="59" spans="6:19" x14ac:dyDescent="0.3">
      <c r="F59">
        <v>53</v>
      </c>
      <c r="G59">
        <f t="shared" si="3"/>
        <v>106000</v>
      </c>
      <c r="H59">
        <f t="shared" si="4"/>
        <v>106</v>
      </c>
      <c r="I59">
        <f t="shared" si="5"/>
        <v>1296.2951889300541</v>
      </c>
      <c r="K59" s="1">
        <f t="shared" si="6"/>
        <v>2.1096651660851626</v>
      </c>
      <c r="L59">
        <f t="shared" si="7"/>
        <v>0.99715014533081081</v>
      </c>
      <c r="M59" s="1">
        <f t="shared" si="9"/>
        <v>0.88370130751129528</v>
      </c>
      <c r="N59">
        <f t="shared" si="12"/>
        <v>1.1670545231524974E-2</v>
      </c>
      <c r="O59">
        <f t="shared" si="12"/>
        <v>1.1284326156315029E-2</v>
      </c>
      <c r="P59">
        <f t="shared" si="12"/>
        <v>1.0909505495628007E-2</v>
      </c>
      <c r="Q59">
        <f t="shared" si="12"/>
        <v>1.0545798076041396E-2</v>
      </c>
      <c r="R59">
        <f t="shared" si="12"/>
        <v>1.0192924058679808E-2</v>
      </c>
      <c r="S59">
        <f t="shared" si="12"/>
        <v>9.8506089008685606E-3</v>
      </c>
    </row>
    <row r="60" spans="6:19" x14ac:dyDescent="0.3">
      <c r="F60">
        <v>54</v>
      </c>
      <c r="G60">
        <f t="shared" si="3"/>
        <v>108000</v>
      </c>
      <c r="H60">
        <f t="shared" si="4"/>
        <v>108</v>
      </c>
      <c r="I60">
        <f t="shared" si="5"/>
        <v>1296.9222138453697</v>
      </c>
      <c r="K60" s="1">
        <f t="shared" si="6"/>
        <v>2.1494701692188447</v>
      </c>
      <c r="L60">
        <f t="shared" si="7"/>
        <v>0.99763247218874584</v>
      </c>
      <c r="M60" s="1">
        <f t="shared" si="9"/>
        <v>0.88412875855966633</v>
      </c>
      <c r="N60">
        <f t="shared" si="12"/>
        <v>9.8506089008685779E-3</v>
      </c>
      <c r="O60">
        <f t="shared" si="12"/>
        <v>9.5185833157680824E-3</v>
      </c>
      <c r="P60">
        <f t="shared" si="12"/>
        <v>9.1965832300866766E-3</v>
      </c>
      <c r="Q60">
        <f t="shared" si="12"/>
        <v>8.8843497399684283E-3</v>
      </c>
      <c r="R60">
        <f t="shared" si="12"/>
        <v>8.581629065149924E-3</v>
      </c>
      <c r="S60">
        <f t="shared" si="12"/>
        <v>8.2881725014792434E-3</v>
      </c>
    </row>
    <row r="61" spans="6:19" x14ac:dyDescent="0.3">
      <c r="F61">
        <v>55</v>
      </c>
      <c r="G61">
        <f t="shared" si="3"/>
        <v>110000</v>
      </c>
      <c r="H61">
        <f t="shared" si="4"/>
        <v>110</v>
      </c>
      <c r="I61">
        <f t="shared" si="5"/>
        <v>1297.4506466837122</v>
      </c>
      <c r="K61" s="1">
        <f t="shared" si="6"/>
        <v>2.1892751723525272</v>
      </c>
      <c r="L61">
        <f t="shared" si="7"/>
        <v>0.99803895898747086</v>
      </c>
      <c r="M61" s="1">
        <f t="shared" si="9"/>
        <v>0.8844889981055376</v>
      </c>
      <c r="N61">
        <f t="shared" si="12"/>
        <v>8.2881725014792434E-3</v>
      </c>
      <c r="O61">
        <f t="shared" si="12"/>
        <v>8.0037363718880299E-3</v>
      </c>
      <c r="P61">
        <f t="shared" si="12"/>
        <v>7.728081975905977E-3</v>
      </c>
      <c r="Q61">
        <f t="shared" si="12"/>
        <v>7.4609755378054875E-3</v>
      </c>
      <c r="R61">
        <f t="shared" si="12"/>
        <v>7.2021881534619775E-3</v>
      </c>
      <c r="S61">
        <f t="shared" si="12"/>
        <v>6.9514957360140815E-3</v>
      </c>
    </row>
    <row r="62" spans="6:19" x14ac:dyDescent="0.3">
      <c r="F62">
        <v>56</v>
      </c>
      <c r="G62">
        <f t="shared" si="3"/>
        <v>112000</v>
      </c>
      <c r="H62">
        <f t="shared" si="4"/>
        <v>112</v>
      </c>
      <c r="I62">
        <f t="shared" si="5"/>
        <v>1297.8945812523148</v>
      </c>
      <c r="K62" s="1">
        <f t="shared" si="6"/>
        <v>2.2290801754862093</v>
      </c>
      <c r="L62">
        <f t="shared" si="7"/>
        <v>0.99838044711716523</v>
      </c>
      <c r="M62" s="1">
        <f t="shared" si="9"/>
        <v>0.8847916340807952</v>
      </c>
      <c r="N62">
        <f t="shared" si="12"/>
        <v>6.9514957360140937E-3</v>
      </c>
      <c r="O62">
        <f t="shared" si="12"/>
        <v>6.7086789604056292E-3</v>
      </c>
      <c r="P62">
        <f t="shared" si="12"/>
        <v>6.4735232068895464E-3</v>
      </c>
      <c r="Q62">
        <f t="shared" si="12"/>
        <v>6.2458185035724357E-3</v>
      </c>
      <c r="R62">
        <f t="shared" si="12"/>
        <v>6.0253594680756547E-3</v>
      </c>
      <c r="S62">
        <f t="shared" si="12"/>
        <v>5.8119452483879298E-3</v>
      </c>
    </row>
    <row r="63" spans="6:19" x14ac:dyDescent="0.3">
      <c r="F63">
        <v>57</v>
      </c>
      <c r="G63">
        <f t="shared" si="3"/>
        <v>114000</v>
      </c>
      <c r="H63">
        <f t="shared" si="4"/>
        <v>114</v>
      </c>
      <c r="I63">
        <f t="shared" si="5"/>
        <v>1298.2663495020004</v>
      </c>
      <c r="K63" s="1">
        <f t="shared" si="6"/>
        <v>2.2688851786198918</v>
      </c>
      <c r="L63">
        <f t="shared" si="7"/>
        <v>0.99866642269384642</v>
      </c>
      <c r="M63" s="1">
        <f t="shared" si="9"/>
        <v>0.88504507333687199</v>
      </c>
      <c r="N63">
        <f t="shared" si="12"/>
        <v>5.8119452483879298E-3</v>
      </c>
      <c r="O63">
        <f t="shared" si="12"/>
        <v>5.6053794629819884E-3</v>
      </c>
      <c r="P63">
        <f t="shared" si="12"/>
        <v>5.4054701402657121E-3</v>
      </c>
      <c r="Q63">
        <f t="shared" si="12"/>
        <v>5.2120296574369738E-3</v>
      </c>
      <c r="R63">
        <f t="shared" si="12"/>
        <v>5.0248746788086095E-3</v>
      </c>
      <c r="S63">
        <f t="shared" si="12"/>
        <v>4.8438260936688226E-3</v>
      </c>
    </row>
    <row r="64" spans="6:19" x14ac:dyDescent="0.3">
      <c r="F64">
        <v>58</v>
      </c>
      <c r="G64">
        <f t="shared" si="3"/>
        <v>116000</v>
      </c>
      <c r="H64">
        <f t="shared" si="4"/>
        <v>116</v>
      </c>
      <c r="I64">
        <f t="shared" si="5"/>
        <v>1298.5766981054728</v>
      </c>
      <c r="K64" s="1">
        <f t="shared" si="6"/>
        <v>2.3086901817535739</v>
      </c>
      <c r="L64">
        <f t="shared" si="7"/>
        <v>0.99890515238882516</v>
      </c>
      <c r="M64" s="1">
        <f t="shared" si="9"/>
        <v>0.88525664202046728</v>
      </c>
      <c r="N64">
        <f t="shared" si="12"/>
        <v>4.8438260936688312E-3</v>
      </c>
      <c r="O64">
        <f t="shared" si="12"/>
        <v>4.6687089537399088E-3</v>
      </c>
      <c r="P64">
        <f t="shared" si="12"/>
        <v>4.4993524102962422E-3</v>
      </c>
      <c r="Q64">
        <f t="shared" si="12"/>
        <v>4.3355896510012069E-3</v>
      </c>
      <c r="R64">
        <f t="shared" si="12"/>
        <v>4.1772578365198527E-3</v>
      </c>
      <c r="S64">
        <f t="shared" si="12"/>
        <v>4.024198036963118E-3</v>
      </c>
    </row>
    <row r="65" spans="6:19" x14ac:dyDescent="0.3">
      <c r="F65">
        <v>59</v>
      </c>
      <c r="G65">
        <f t="shared" si="3"/>
        <v>118000</v>
      </c>
      <c r="H65">
        <f t="shared" si="4"/>
        <v>118</v>
      </c>
      <c r="I65">
        <f t="shared" si="5"/>
        <v>1298.8349547240541</v>
      </c>
      <c r="K65" s="1">
        <f t="shared" si="6"/>
        <v>2.3484951848872564</v>
      </c>
      <c r="L65">
        <f t="shared" si="7"/>
        <v>0.99910381132619552</v>
      </c>
      <c r="M65" s="1">
        <f t="shared" si="9"/>
        <v>0.88543269891974674</v>
      </c>
      <c r="N65">
        <f t="shared" si="12"/>
        <v>4.024198036963118E-3</v>
      </c>
      <c r="O65">
        <f t="shared" si="12"/>
        <v>3.8762551682170999E-3</v>
      </c>
      <c r="P65">
        <f t="shared" si="12"/>
        <v>3.7332779282089269E-3</v>
      </c>
      <c r="Q65">
        <f t="shared" si="12"/>
        <v>3.595118733159416E-3</v>
      </c>
      <c r="R65">
        <f t="shared" si="12"/>
        <v>3.4616336538703216E-3</v>
      </c>
      <c r="S65">
        <f t="shared" si="12"/>
        <v>3.3326823520925934E-3</v>
      </c>
    </row>
    <row r="66" spans="6:19" x14ac:dyDescent="0.3">
      <c r="F66">
        <v>60</v>
      </c>
      <c r="G66">
        <f t="shared" si="3"/>
        <v>120000</v>
      </c>
      <c r="H66">
        <f t="shared" si="4"/>
        <v>120</v>
      </c>
      <c r="I66">
        <f t="shared" si="5"/>
        <v>1299.0491832460648</v>
      </c>
      <c r="K66" s="1">
        <f t="shared" si="6"/>
        <v>2.3883001880209389</v>
      </c>
      <c r="L66">
        <f t="shared" si="7"/>
        <v>0.99926860249697291</v>
      </c>
      <c r="M66" s="1">
        <f t="shared" si="9"/>
        <v>0.88557874129236647</v>
      </c>
      <c r="N66">
        <f t="shared" si="12"/>
        <v>3.3326823520925934E-3</v>
      </c>
      <c r="O66">
        <f t="shared" si="12"/>
        <v>3.2081280170201342E-3</v>
      </c>
      <c r="P66">
        <f t="shared" si="12"/>
        <v>3.0878373019516576E-3</v>
      </c>
      <c r="Q66">
        <f t="shared" si="12"/>
        <v>2.9716802611618365E-3</v>
      </c>
      <c r="R66">
        <f t="shared" si="12"/>
        <v>2.8595302870208393E-3</v>
      </c>
      <c r="S66">
        <f t="shared" si="12"/>
        <v>2.7512640473999765E-3</v>
      </c>
    </row>
    <row r="67" spans="6:19" x14ac:dyDescent="0.3">
      <c r="F67">
        <v>61</v>
      </c>
      <c r="G67">
        <f t="shared" si="3"/>
        <v>122000</v>
      </c>
      <c r="H67">
        <f t="shared" si="4"/>
        <v>122</v>
      </c>
      <c r="I67">
        <f t="shared" si="5"/>
        <v>1299.2263275894472</v>
      </c>
      <c r="K67" s="1">
        <f t="shared" si="6"/>
        <v>2.428105191154621</v>
      </c>
      <c r="L67">
        <f t="shared" si="7"/>
        <v>0.99940486737649792</v>
      </c>
      <c r="M67" s="1">
        <f t="shared" si="9"/>
        <v>0.88569950289759514</v>
      </c>
      <c r="N67">
        <f t="shared" si="12"/>
        <v>2.7512640473999817E-3</v>
      </c>
      <c r="O67">
        <f t="shared" si="12"/>
        <v>2.6467614233993985E-3</v>
      </c>
      <c r="P67">
        <f t="shared" si="12"/>
        <v>2.5459054474319749E-3</v>
      </c>
      <c r="Q67">
        <f t="shared" si="12"/>
        <v>2.44858224169634E-3</v>
      </c>
      <c r="R67">
        <f t="shared" si="12"/>
        <v>2.3546809570699385E-3</v>
      </c>
      <c r="S67">
        <f t="shared" si="12"/>
        <v>2.2640937124518115E-3</v>
      </c>
    </row>
    <row r="68" spans="6:19" x14ac:dyDescent="0.3">
      <c r="F68">
        <v>62</v>
      </c>
      <c r="G68">
        <f t="shared" si="3"/>
        <v>124000</v>
      </c>
      <c r="H68">
        <f t="shared" si="4"/>
        <v>124</v>
      </c>
      <c r="I68">
        <f t="shared" si="5"/>
        <v>1299.372343927444</v>
      </c>
      <c r="K68" s="1">
        <f t="shared" si="6"/>
        <v>2.4679101942883035</v>
      </c>
      <c r="L68">
        <f t="shared" si="7"/>
        <v>0.99951718763649533</v>
      </c>
      <c r="M68" s="1">
        <f t="shared" si="9"/>
        <v>0.88579904413627875</v>
      </c>
      <c r="N68">
        <f t="shared" si="12"/>
        <v>2.2640937124518115E-3</v>
      </c>
      <c r="O68">
        <f t="shared" si="12"/>
        <v>2.1767155345831461E-3</v>
      </c>
      <c r="P68">
        <f t="shared" si="12"/>
        <v>2.0924442983720594E-3</v>
      </c>
      <c r="Q68">
        <f t="shared" si="12"/>
        <v>2.0111806677478652E-3</v>
      </c>
      <c r="R68">
        <f t="shared" si="12"/>
        <v>1.9328280370683197E-3</v>
      </c>
      <c r="S68">
        <f t="shared" si="12"/>
        <v>1.8572924731023049E-3</v>
      </c>
    </row>
    <row r="69" spans="6:19" x14ac:dyDescent="0.3">
      <c r="F69">
        <v>63</v>
      </c>
      <c r="G69">
        <f t="shared" si="3"/>
        <v>126000</v>
      </c>
      <c r="H69">
        <f t="shared" si="4"/>
        <v>126</v>
      </c>
      <c r="I69">
        <f t="shared" si="5"/>
        <v>1299.492321420217</v>
      </c>
      <c r="K69" s="1">
        <f t="shared" si="6"/>
        <v>2.5077151974219856</v>
      </c>
      <c r="L69">
        <f t="shared" si="7"/>
        <v>0.99960947801555144</v>
      </c>
      <c r="M69" s="1">
        <f t="shared" si="9"/>
        <v>0.88588083435515852</v>
      </c>
      <c r="N69">
        <f t="shared" si="12"/>
        <v>1.8572924731023082E-3</v>
      </c>
      <c r="O69">
        <f t="shared" si="12"/>
        <v>1.7844826576087264E-3</v>
      </c>
      <c r="P69">
        <f t="shared" si="12"/>
        <v>1.7143098305312302E-3</v>
      </c>
      <c r="Q69">
        <f t="shared" si="12"/>
        <v>1.646687733827124E-3</v>
      </c>
      <c r="R69">
        <f t="shared" si="12"/>
        <v>1.5815325559473349E-3</v>
      </c>
      <c r="S69">
        <f t="shared" si="12"/>
        <v>1.5187628769833556E-3</v>
      </c>
    </row>
    <row r="70" spans="6:19" x14ac:dyDescent="0.3">
      <c r="F70">
        <v>64</v>
      </c>
      <c r="G70">
        <f t="shared" si="3"/>
        <v>128000</v>
      </c>
      <c r="H70">
        <f t="shared" si="4"/>
        <v>128</v>
      </c>
      <c r="I70">
        <f t="shared" si="5"/>
        <v>1299.5905917192958</v>
      </c>
      <c r="K70" s="1">
        <f t="shared" si="6"/>
        <v>2.5475202005556681</v>
      </c>
      <c r="L70">
        <f t="shared" si="7"/>
        <v>0.99968507055330447</v>
      </c>
      <c r="M70" s="1">
        <f t="shared" si="9"/>
        <v>0.8859478264974785</v>
      </c>
      <c r="N70">
        <f t="shared" si="12"/>
        <v>1.5187628769833556E-3</v>
      </c>
      <c r="O70">
        <f t="shared" si="12"/>
        <v>1.4582996144956611E-3</v>
      </c>
      <c r="P70">
        <f t="shared" si="12"/>
        <v>1.40006597003701E-3</v>
      </c>
      <c r="Q70">
        <f t="shared" si="12"/>
        <v>1.3439873763829676E-3</v>
      </c>
      <c r="R70">
        <f t="shared" si="12"/>
        <v>1.2899914454807277E-3</v>
      </c>
      <c r="S70">
        <f t="shared" si="12"/>
        <v>1.2380079171264236E-3</v>
      </c>
    </row>
    <row r="71" spans="6:19" x14ac:dyDescent="0.3">
      <c r="F71">
        <v>65</v>
      </c>
      <c r="G71">
        <f t="shared" ref="G71:G106" si="13">$C$15*F71</f>
        <v>130000</v>
      </c>
      <c r="H71">
        <f t="shared" ref="H71:H106" si="14">G71/1000</f>
        <v>130</v>
      </c>
      <c r="I71">
        <f t="shared" ref="I71:I106" si="15">$C$7+($C$8-$C$7)*L71</f>
        <v>1299.6708276583206</v>
      </c>
      <c r="K71" s="1">
        <f t="shared" ref="K71:K106" si="16">G71/(2*SQRT($C$5*$C$11))</f>
        <v>2.5873252036893502</v>
      </c>
      <c r="L71">
        <f t="shared" ref="L71:L106" si="17">$C$19*M71</f>
        <v>0.99974679050640047</v>
      </c>
      <c r="M71" s="1">
        <f t="shared" si="9"/>
        <v>0.88600252438174987</v>
      </c>
      <c r="N71">
        <f t="shared" ref="N71:AC86" si="18">EXP(-(($K71+N$3)^2))</f>
        <v>1.2380079171264268E-3</v>
      </c>
      <c r="O71">
        <f t="shared" si="18"/>
        <v>1.187968608379954E-3</v>
      </c>
      <c r="P71">
        <f t="shared" si="18"/>
        <v>1.1398073637253414E-3</v>
      </c>
      <c r="Q71">
        <f t="shared" si="18"/>
        <v>1.0934600059838231E-3</v>
      </c>
      <c r="R71">
        <f t="shared" si="18"/>
        <v>1.0488642879856889E-3</v>
      </c>
      <c r="S71">
        <f t="shared" si="18"/>
        <v>1.005959845006199E-3</v>
      </c>
    </row>
    <row r="72" spans="6:19" x14ac:dyDescent="0.3">
      <c r="F72">
        <v>66</v>
      </c>
      <c r="G72">
        <f t="shared" si="13"/>
        <v>132000</v>
      </c>
      <c r="H72">
        <f t="shared" si="14"/>
        <v>132</v>
      </c>
      <c r="I72">
        <f t="shared" si="15"/>
        <v>1299.7361316559288</v>
      </c>
      <c r="K72" s="1">
        <f t="shared" si="16"/>
        <v>2.6271302068230327</v>
      </c>
      <c r="L72">
        <f t="shared" si="17"/>
        <v>0.99979702435071449</v>
      </c>
      <c r="M72" s="1">
        <f t="shared" ref="M72:M106" si="19">M71+$C$18*(N71+SUM(O71:R71)*2+S71)/2</f>
        <v>0.88604704296714998</v>
      </c>
      <c r="N72">
        <f t="shared" si="18"/>
        <v>1.005959845006199E-3</v>
      </c>
      <c r="O72">
        <f t="shared" si="18"/>
        <v>9.6468814796992386E-4</v>
      </c>
      <c r="P72">
        <f t="shared" si="18"/>
        <v>9.2499245742697664E-4</v>
      </c>
      <c r="Q72">
        <f t="shared" si="18"/>
        <v>8.8681777830391657E-4</v>
      </c>
      <c r="R72">
        <f t="shared" si="18"/>
        <v>8.5011081543117566E-4</v>
      </c>
      <c r="S72">
        <f t="shared" si="18"/>
        <v>8.1481992984821041E-4</v>
      </c>
    </row>
    <row r="73" spans="6:19" x14ac:dyDescent="0.3">
      <c r="F73">
        <v>67</v>
      </c>
      <c r="G73">
        <f t="shared" si="13"/>
        <v>134000</v>
      </c>
      <c r="H73">
        <f t="shared" si="14"/>
        <v>134</v>
      </c>
      <c r="I73">
        <f t="shared" si="15"/>
        <v>1299.7891144383229</v>
      </c>
      <c r="K73" s="1">
        <f t="shared" si="16"/>
        <v>2.6669352099567147</v>
      </c>
      <c r="L73">
        <f t="shared" si="17"/>
        <v>0.99983778033717152</v>
      </c>
      <c r="M73" s="1">
        <f t="shared" si="19"/>
        <v>0.88608316201972159</v>
      </c>
      <c r="N73">
        <f t="shared" si="18"/>
        <v>8.1481992984821258E-4</v>
      </c>
      <c r="O73">
        <f t="shared" si="18"/>
        <v>7.8089509588682299E-4</v>
      </c>
      <c r="P73">
        <f t="shared" si="18"/>
        <v>7.4828785903235408E-4</v>
      </c>
      <c r="Q73">
        <f t="shared" si="18"/>
        <v>7.1695129456191031E-4</v>
      </c>
      <c r="R73">
        <f t="shared" si="18"/>
        <v>6.8683996695798055E-4</v>
      </c>
      <c r="S73">
        <f t="shared" si="18"/>
        <v>6.5790989009534653E-4</v>
      </c>
    </row>
    <row r="74" spans="6:19" x14ac:dyDescent="0.3">
      <c r="F74">
        <v>68</v>
      </c>
      <c r="G74">
        <f t="shared" si="13"/>
        <v>136000</v>
      </c>
      <c r="H74">
        <f t="shared" si="14"/>
        <v>136</v>
      </c>
      <c r="I74">
        <f t="shared" si="15"/>
        <v>1299.8319647437245</v>
      </c>
      <c r="K74" s="1">
        <f t="shared" si="16"/>
        <v>2.7067402130903973</v>
      </c>
      <c r="L74">
        <f t="shared" si="17"/>
        <v>0.99987074211055726</v>
      </c>
      <c r="M74" s="1">
        <f t="shared" si="19"/>
        <v>0.88611237363080664</v>
      </c>
      <c r="N74">
        <f t="shared" si="18"/>
        <v>6.5790989009534653E-4</v>
      </c>
      <c r="O74">
        <f t="shared" si="18"/>
        <v>6.301184881985192E-4</v>
      </c>
      <c r="P74">
        <f t="shared" si="18"/>
        <v>6.0342455756638345E-4</v>
      </c>
      <c r="Q74">
        <f t="shared" si="18"/>
        <v>5.7778822906027149E-4</v>
      </c>
      <c r="R74">
        <f t="shared" si="18"/>
        <v>5.5317093135108411E-4</v>
      </c>
      <c r="S74">
        <f t="shared" si="18"/>
        <v>5.2953535492069952E-4</v>
      </c>
    </row>
    <row r="75" spans="6:19" x14ac:dyDescent="0.3">
      <c r="F75">
        <v>69</v>
      </c>
      <c r="G75">
        <f t="shared" si="13"/>
        <v>138000</v>
      </c>
      <c r="H75">
        <f t="shared" si="14"/>
        <v>138</v>
      </c>
      <c r="I75">
        <f t="shared" si="15"/>
        <v>1299.8665107022712</v>
      </c>
      <c r="K75" s="1">
        <f t="shared" si="16"/>
        <v>2.7465452162240793</v>
      </c>
      <c r="L75">
        <f t="shared" si="17"/>
        <v>0.99989731592482389</v>
      </c>
      <c r="M75" s="1">
        <f t="shared" si="19"/>
        <v>0.88613592406052177</v>
      </c>
      <c r="N75">
        <f t="shared" si="18"/>
        <v>5.2953535492070093E-4</v>
      </c>
      <c r="O75">
        <f t="shared" si="18"/>
        <v>5.0684541681240069E-4</v>
      </c>
      <c r="P75">
        <f t="shared" si="18"/>
        <v>4.8506622612461511E-4</v>
      </c>
      <c r="Q75">
        <f t="shared" si="18"/>
        <v>4.6416405024194015E-4</v>
      </c>
      <c r="R75">
        <f t="shared" si="18"/>
        <v>4.4410628179692531E-4</v>
      </c>
      <c r="S75">
        <f t="shared" si="18"/>
        <v>4.2486140635583831E-4</v>
      </c>
    </row>
    <row r="76" spans="6:19" x14ac:dyDescent="0.3">
      <c r="F76">
        <v>70</v>
      </c>
      <c r="G76">
        <f t="shared" si="13"/>
        <v>140000</v>
      </c>
      <c r="H76">
        <f t="shared" si="14"/>
        <v>140</v>
      </c>
      <c r="I76">
        <f t="shared" si="15"/>
        <v>1299.8942735965645</v>
      </c>
      <c r="K76" s="1">
        <f t="shared" si="16"/>
        <v>2.7863502193577618</v>
      </c>
      <c r="L76">
        <f t="shared" si="17"/>
        <v>0.99991867199735729</v>
      </c>
      <c r="M76" s="1">
        <f t="shared" si="19"/>
        <v>0.8861548503870228</v>
      </c>
      <c r="N76">
        <f t="shared" si="18"/>
        <v>4.2486140635583831E-4</v>
      </c>
      <c r="O76">
        <f t="shared" si="18"/>
        <v>4.0639897082124212E-4</v>
      </c>
      <c r="P76">
        <f t="shared" si="18"/>
        <v>3.8868955254390316E-4</v>
      </c>
      <c r="Q76">
        <f t="shared" si="18"/>
        <v>3.7170472913629723E-4</v>
      </c>
      <c r="R76">
        <f t="shared" si="18"/>
        <v>3.5541704897964913E-4</v>
      </c>
      <c r="S76">
        <f t="shared" si="18"/>
        <v>3.3980000241624192E-4</v>
      </c>
    </row>
    <row r="77" spans="6:19" x14ac:dyDescent="0.3">
      <c r="F77">
        <v>71</v>
      </c>
      <c r="G77">
        <f t="shared" si="13"/>
        <v>142000</v>
      </c>
      <c r="H77">
        <f t="shared" si="14"/>
        <v>142</v>
      </c>
      <c r="I77">
        <f t="shared" si="15"/>
        <v>1299.9165147034614</v>
      </c>
      <c r="K77" s="1">
        <f t="shared" si="16"/>
        <v>2.8261552224914439</v>
      </c>
      <c r="L77">
        <f t="shared" si="17"/>
        <v>0.99993578054112409</v>
      </c>
      <c r="M77" s="1">
        <f t="shared" si="19"/>
        <v>0.88617001243916416</v>
      </c>
      <c r="N77">
        <f t="shared" si="18"/>
        <v>3.3980000241624284E-4</v>
      </c>
      <c r="O77">
        <f t="shared" si="18"/>
        <v>3.2482799361847534E-4</v>
      </c>
      <c r="P77">
        <f t="shared" si="18"/>
        <v>3.1047631312591665E-4</v>
      </c>
      <c r="Q77">
        <f t="shared" si="18"/>
        <v>2.9672111104146038E-4</v>
      </c>
      <c r="R77">
        <f t="shared" si="18"/>
        <v>2.8353937087743724E-4</v>
      </c>
      <c r="S77">
        <f t="shared" si="18"/>
        <v>2.7090888404243793E-4</v>
      </c>
    </row>
    <row r="78" spans="6:19" x14ac:dyDescent="0.3">
      <c r="F78">
        <v>72</v>
      </c>
      <c r="G78">
        <f t="shared" si="13"/>
        <v>144000</v>
      </c>
      <c r="H78">
        <f t="shared" si="14"/>
        <v>144</v>
      </c>
      <c r="I78">
        <f t="shared" si="15"/>
        <v>1299.9342759000508</v>
      </c>
      <c r="K78" s="1">
        <f t="shared" si="16"/>
        <v>2.8659602256251264</v>
      </c>
      <c r="L78">
        <f t="shared" si="17"/>
        <v>0.99994944300003907</v>
      </c>
      <c r="M78" s="1">
        <f t="shared" si="19"/>
        <v>0.8861821204781225</v>
      </c>
      <c r="N78">
        <f t="shared" si="18"/>
        <v>2.7090888404243793E-4</v>
      </c>
      <c r="O78">
        <f t="shared" si="18"/>
        <v>2.5880822495942735E-4</v>
      </c>
      <c r="P78">
        <f t="shared" si="18"/>
        <v>2.4721672680559084E-4</v>
      </c>
      <c r="Q78">
        <f t="shared" si="18"/>
        <v>2.3611445786427229E-4</v>
      </c>
      <c r="R78">
        <f t="shared" si="18"/>
        <v>2.2548219847922627E-4</v>
      </c>
      <c r="S78">
        <f t="shared" si="18"/>
        <v>2.1530141860135065E-4</v>
      </c>
    </row>
    <row r="79" spans="6:19" x14ac:dyDescent="0.3">
      <c r="F79">
        <v>73</v>
      </c>
      <c r="G79">
        <f t="shared" si="13"/>
        <v>146000</v>
      </c>
      <c r="H79">
        <f t="shared" si="14"/>
        <v>146</v>
      </c>
      <c r="I79">
        <f t="shared" si="15"/>
        <v>1299.9484146889747</v>
      </c>
      <c r="K79" s="1">
        <f t="shared" si="16"/>
        <v>2.9057652287588089</v>
      </c>
      <c r="L79">
        <f t="shared" si="17"/>
        <v>0.99996031899151905</v>
      </c>
      <c r="M79" s="1">
        <f t="shared" si="19"/>
        <v>0.88619175907461312</v>
      </c>
      <c r="N79">
        <f t="shared" si="18"/>
        <v>2.1530141860135065E-4</v>
      </c>
      <c r="O79">
        <f t="shared" si="18"/>
        <v>2.055542559179762E-4</v>
      </c>
      <c r="P79">
        <f t="shared" si="18"/>
        <v>1.9622349455473319E-4</v>
      </c>
      <c r="Q79">
        <f t="shared" si="18"/>
        <v>1.8729254433997976E-4</v>
      </c>
      <c r="R79">
        <f t="shared" si="18"/>
        <v>1.787454206217229E-4</v>
      </c>
      <c r="S79">
        <f t="shared" si="18"/>
        <v>1.7056672462696147E-4</v>
      </c>
    </row>
    <row r="80" spans="6:19" x14ac:dyDescent="0.3">
      <c r="F80">
        <v>74</v>
      </c>
      <c r="G80">
        <f t="shared" si="13"/>
        <v>148000</v>
      </c>
      <c r="H80">
        <f t="shared" si="14"/>
        <v>148</v>
      </c>
      <c r="I80">
        <f t="shared" si="15"/>
        <v>1299.9596342629557</v>
      </c>
      <c r="K80" s="1">
        <f t="shared" si="16"/>
        <v>2.945570231892491</v>
      </c>
      <c r="L80">
        <f t="shared" si="17"/>
        <v>0.99996894943304282</v>
      </c>
      <c r="M80" s="1">
        <f t="shared" si="19"/>
        <v>0.88619940760426996</v>
      </c>
      <c r="N80">
        <f t="shared" si="18"/>
        <v>1.7056672462696177E-4</v>
      </c>
      <c r="O80">
        <f t="shared" si="18"/>
        <v>1.6274162435334923E-4</v>
      </c>
      <c r="P80">
        <f t="shared" si="18"/>
        <v>1.552558359830853E-4</v>
      </c>
      <c r="Q80">
        <f t="shared" si="18"/>
        <v>1.4809560580895405E-4</v>
      </c>
      <c r="R80">
        <f t="shared" si="18"/>
        <v>1.4124769266242988E-4</v>
      </c>
      <c r="S80">
        <f t="shared" si="18"/>
        <v>1.3469935083382288E-4</v>
      </c>
    </row>
    <row r="81" spans="6:19" x14ac:dyDescent="0.3">
      <c r="F81">
        <v>75</v>
      </c>
      <c r="G81">
        <f t="shared" si="13"/>
        <v>150000</v>
      </c>
      <c r="H81">
        <f t="shared" si="14"/>
        <v>150</v>
      </c>
      <c r="I81">
        <f t="shared" si="15"/>
        <v>1299.9685091878825</v>
      </c>
      <c r="K81" s="1">
        <f t="shared" si="16"/>
        <v>2.9853752350261735</v>
      </c>
      <c r="L81">
        <f t="shared" si="17"/>
        <v>0.9999757762983712</v>
      </c>
      <c r="M81" s="1">
        <f t="shared" si="19"/>
        <v>0.88620545775614046</v>
      </c>
      <c r="N81">
        <f t="shared" si="18"/>
        <v>1.3469935083382288E-4</v>
      </c>
      <c r="O81">
        <f t="shared" si="18"/>
        <v>1.2843831347445294E-4</v>
      </c>
      <c r="P81">
        <f t="shared" si="18"/>
        <v>1.2245277647088943E-4</v>
      </c>
      <c r="Q81">
        <f t="shared" si="18"/>
        <v>1.1673138278135654E-4</v>
      </c>
      <c r="R81">
        <f t="shared" si="18"/>
        <v>1.112632072244476E-4</v>
      </c>
      <c r="S81">
        <f t="shared" si="18"/>
        <v>1.0603774171037074E-4</v>
      </c>
    </row>
    <row r="82" spans="6:19" x14ac:dyDescent="0.3">
      <c r="F82">
        <v>76</v>
      </c>
      <c r="G82">
        <f t="shared" si="13"/>
        <v>152000</v>
      </c>
      <c r="H82">
        <f t="shared" si="14"/>
        <v>152</v>
      </c>
      <c r="I82">
        <f t="shared" si="15"/>
        <v>1299.9755072400446</v>
      </c>
      <c r="K82" s="1">
        <f t="shared" si="16"/>
        <v>3.0251802381598556</v>
      </c>
      <c r="L82">
        <f t="shared" si="17"/>
        <v>0.99998115941541887</v>
      </c>
      <c r="M82" s="1">
        <f t="shared" si="19"/>
        <v>0.88621022841941099</v>
      </c>
      <c r="N82">
        <f t="shared" si="18"/>
        <v>1.0603774171037093E-4</v>
      </c>
      <c r="O82">
        <f t="shared" si="18"/>
        <v>1.0104488090501792E-4</v>
      </c>
      <c r="P82">
        <f t="shared" si="18"/>
        <v>9.627490831722049E-5</v>
      </c>
      <c r="Q82">
        <f t="shared" si="18"/>
        <v>9.1718482799657084E-5</v>
      </c>
      <c r="R82">
        <f t="shared" si="18"/>
        <v>8.7366625453949175E-5</v>
      </c>
      <c r="S82">
        <f t="shared" si="18"/>
        <v>8.321070693059338E-5</v>
      </c>
    </row>
    <row r="83" spans="6:19" x14ac:dyDescent="0.3">
      <c r="F83">
        <v>77</v>
      </c>
      <c r="G83">
        <f t="shared" si="13"/>
        <v>154000</v>
      </c>
      <c r="H83">
        <f t="shared" si="14"/>
        <v>154</v>
      </c>
      <c r="I83">
        <f t="shared" si="15"/>
        <v>1299.981007887716</v>
      </c>
      <c r="K83" s="1">
        <f t="shared" si="16"/>
        <v>3.0649852412935381</v>
      </c>
      <c r="L83">
        <f t="shared" si="17"/>
        <v>0.99998539068285852</v>
      </c>
      <c r="M83" s="1">
        <f t="shared" si="19"/>
        <v>0.88621397828254478</v>
      </c>
      <c r="N83">
        <f t="shared" si="18"/>
        <v>8.321070693059338E-5</v>
      </c>
      <c r="O83">
        <f t="shared" si="18"/>
        <v>7.9242435114469152E-5</v>
      </c>
      <c r="P83">
        <f t="shared" si="18"/>
        <v>7.5453843186768071E-5</v>
      </c>
      <c r="Q83">
        <f t="shared" si="18"/>
        <v>7.1837278054302019E-5</v>
      </c>
      <c r="R83">
        <f t="shared" si="18"/>
        <v>6.8385389137256723E-5</v>
      </c>
      <c r="S83">
        <f t="shared" si="18"/>
        <v>6.5091117506576983E-5</v>
      </c>
    </row>
    <row r="84" spans="6:19" x14ac:dyDescent="0.3">
      <c r="F84">
        <v>78</v>
      </c>
      <c r="G84">
        <f t="shared" si="13"/>
        <v>156000</v>
      </c>
      <c r="H84">
        <f t="shared" si="14"/>
        <v>156</v>
      </c>
      <c r="I84">
        <f t="shared" si="15"/>
        <v>1299.985317861685</v>
      </c>
      <c r="K84" s="1">
        <f t="shared" si="16"/>
        <v>3.1047902444272202</v>
      </c>
      <c r="L84">
        <f t="shared" si="17"/>
        <v>0.99998870604744994</v>
      </c>
      <c r="M84" s="1">
        <f t="shared" si="19"/>
        <v>0.88621691644791334</v>
      </c>
      <c r="N84">
        <f t="shared" si="18"/>
        <v>6.5091117506577105E-5</v>
      </c>
      <c r="O84">
        <f t="shared" si="18"/>
        <v>6.1947685362285108E-5</v>
      </c>
      <c r="P84">
        <f t="shared" si="18"/>
        <v>5.8948585844158516E-5</v>
      </c>
      <c r="Q84">
        <f t="shared" si="18"/>
        <v>5.6087573166320572E-5</v>
      </c>
      <c r="R84">
        <f t="shared" si="18"/>
        <v>5.3358653067416287E-5</v>
      </c>
      <c r="S84">
        <f t="shared" si="18"/>
        <v>5.0756073568184822E-5</v>
      </c>
    </row>
    <row r="85" spans="6:19" x14ac:dyDescent="0.3">
      <c r="F85">
        <v>79</v>
      </c>
      <c r="G85">
        <f t="shared" si="13"/>
        <v>158000</v>
      </c>
      <c r="H85">
        <f t="shared" si="14"/>
        <v>158</v>
      </c>
      <c r="I85">
        <f t="shared" si="15"/>
        <v>1299.9886842145063</v>
      </c>
      <c r="K85" s="1">
        <f t="shared" si="16"/>
        <v>3.1445952475609027</v>
      </c>
      <c r="L85">
        <f t="shared" si="17"/>
        <v>0.9999912955496203</v>
      </c>
      <c r="M85" s="1">
        <f t="shared" si="19"/>
        <v>0.88621921133446024</v>
      </c>
      <c r="N85">
        <f t="shared" si="18"/>
        <v>5.0756073568184822E-5</v>
      </c>
      <c r="O85">
        <f t="shared" si="18"/>
        <v>4.8274316028365761E-5</v>
      </c>
      <c r="P85">
        <f t="shared" si="18"/>
        <v>4.5908086495007386E-5</v>
      </c>
      <c r="Q85">
        <f t="shared" si="18"/>
        <v>4.3652307334385475E-5</v>
      </c>
      <c r="R85">
        <f t="shared" si="18"/>
        <v>4.1502109139869285E-5</v>
      </c>
      <c r="S85">
        <f t="shared" si="18"/>
        <v>3.9452822908213449E-5</v>
      </c>
    </row>
    <row r="86" spans="6:19" x14ac:dyDescent="0.3">
      <c r="F86">
        <v>80</v>
      </c>
      <c r="G86">
        <f t="shared" si="13"/>
        <v>160000</v>
      </c>
      <c r="H86">
        <f t="shared" si="14"/>
        <v>160</v>
      </c>
      <c r="I86">
        <f t="shared" si="15"/>
        <v>1299.9913052251336</v>
      </c>
      <c r="K86" s="1">
        <f t="shared" si="16"/>
        <v>3.1844002506945848</v>
      </c>
      <c r="L86">
        <f t="shared" si="17"/>
        <v>0.9999933117116413</v>
      </c>
      <c r="M86" s="1">
        <f t="shared" si="19"/>
        <v>0.88622099811152932</v>
      </c>
      <c r="N86">
        <f t="shared" si="18"/>
        <v>3.9452822908213523E-5</v>
      </c>
      <c r="O86">
        <f t="shared" si="18"/>
        <v>3.7499972476888054E-5</v>
      </c>
      <c r="P86">
        <f t="shared" si="18"/>
        <v>3.563926721519618E-5</v>
      </c>
      <c r="Q86">
        <f t="shared" si="18"/>
        <v>3.3866594962071889E-5</v>
      </c>
      <c r="R86">
        <f t="shared" si="18"/>
        <v>3.2178015203579602E-5</v>
      </c>
      <c r="S86">
        <f t="shared" si="18"/>
        <v>3.0569752483285126E-5</v>
      </c>
    </row>
    <row r="87" spans="6:19" x14ac:dyDescent="0.3">
      <c r="F87">
        <v>81</v>
      </c>
      <c r="G87">
        <f t="shared" si="13"/>
        <v>162000</v>
      </c>
      <c r="H87">
        <f t="shared" si="14"/>
        <v>162</v>
      </c>
      <c r="I87">
        <f t="shared" si="15"/>
        <v>1299.9933394647028</v>
      </c>
      <c r="K87" s="1">
        <f t="shared" si="16"/>
        <v>3.2242052538282673</v>
      </c>
      <c r="L87">
        <f t="shared" si="17"/>
        <v>0.9999948765113098</v>
      </c>
      <c r="M87" s="1">
        <f t="shared" si="19"/>
        <v>0.88622238487912852</v>
      </c>
      <c r="N87">
        <f t="shared" ref="N87:AC102" si="20">EXP(-(($K87+N$3)^2))</f>
        <v>3.0569752483285126E-5</v>
      </c>
      <c r="O87">
        <f t="shared" si="20"/>
        <v>2.9038190038799163E-5</v>
      </c>
      <c r="P87">
        <f t="shared" si="20"/>
        <v>2.757986365793363E-5</v>
      </c>
      <c r="Q87">
        <f t="shared" si="20"/>
        <v>2.6191455748051965E-5</v>
      </c>
      <c r="R87">
        <f t="shared" si="20"/>
        <v>2.4869789612325722E-5</v>
      </c>
      <c r="S87">
        <f t="shared" si="20"/>
        <v>2.3611823926752079E-5</v>
      </c>
    </row>
    <row r="88" spans="6:19" x14ac:dyDescent="0.3">
      <c r="F88">
        <v>82</v>
      </c>
      <c r="G88">
        <f t="shared" si="13"/>
        <v>164000</v>
      </c>
      <c r="H88">
        <f t="shared" si="14"/>
        <v>164</v>
      </c>
      <c r="I88">
        <f t="shared" si="15"/>
        <v>1299.99491330108</v>
      </c>
      <c r="K88" s="1">
        <f t="shared" si="16"/>
        <v>3.2640102569619494</v>
      </c>
      <c r="L88">
        <f t="shared" si="17"/>
        <v>0.99999608715467703</v>
      </c>
      <c r="M88" s="1">
        <f t="shared" si="19"/>
        <v>0.88622345778387768</v>
      </c>
      <c r="N88">
        <f t="shared" si="20"/>
        <v>2.3611823926752164E-5</v>
      </c>
      <c r="O88">
        <f t="shared" si="20"/>
        <v>2.2414647411917854E-5</v>
      </c>
      <c r="P88">
        <f t="shared" si="20"/>
        <v>2.1275473693631638E-5</v>
      </c>
      <c r="Q88">
        <f t="shared" si="20"/>
        <v>2.0191636346682539E-5</v>
      </c>
      <c r="R88">
        <f t="shared" si="20"/>
        <v>1.9160584116109241E-5</v>
      </c>
      <c r="S88">
        <f t="shared" si="20"/>
        <v>1.817987631050325E-5</v>
      </c>
    </row>
    <row r="89" spans="6:19" x14ac:dyDescent="0.3">
      <c r="F89">
        <v>83</v>
      </c>
      <c r="G89">
        <f t="shared" si="13"/>
        <v>166000</v>
      </c>
      <c r="H89">
        <f t="shared" si="14"/>
        <v>166</v>
      </c>
      <c r="I89">
        <f t="shared" si="15"/>
        <v>1299.9961270845715</v>
      </c>
      <c r="K89" s="1">
        <f t="shared" si="16"/>
        <v>3.3038152600956319</v>
      </c>
      <c r="L89">
        <f t="shared" si="17"/>
        <v>0.99999702083428588</v>
      </c>
      <c r="M89" s="1">
        <f t="shared" si="19"/>
        <v>0.88622428523588681</v>
      </c>
      <c r="N89">
        <f t="shared" si="20"/>
        <v>1.817987631050325E-5</v>
      </c>
      <c r="O89">
        <f t="shared" si="20"/>
        <v>1.7247178361993496E-5</v>
      </c>
      <c r="P89">
        <f t="shared" si="20"/>
        <v>1.6360257547691499E-5</v>
      </c>
      <c r="Q89">
        <f t="shared" si="20"/>
        <v>1.5516978867503525E-5</v>
      </c>
      <c r="R89">
        <f t="shared" si="20"/>
        <v>1.4715301073340624E-5</v>
      </c>
      <c r="S89">
        <f t="shared" si="20"/>
        <v>1.3953272844883429E-5</v>
      </c>
    </row>
    <row r="90" spans="6:19" x14ac:dyDescent="0.3">
      <c r="F90">
        <v>84</v>
      </c>
      <c r="G90">
        <f t="shared" si="13"/>
        <v>168000</v>
      </c>
      <c r="H90">
        <f t="shared" si="14"/>
        <v>168</v>
      </c>
      <c r="I90">
        <f t="shared" si="15"/>
        <v>1299.9970602250721</v>
      </c>
      <c r="K90" s="1">
        <f t="shared" si="16"/>
        <v>3.3436202632293144</v>
      </c>
      <c r="L90">
        <f t="shared" si="17"/>
        <v>0.9999977386346709</v>
      </c>
      <c r="M90" s="1">
        <f t="shared" si="19"/>
        <v>0.88622492136991504</v>
      </c>
      <c r="N90">
        <f t="shared" si="20"/>
        <v>1.3953272844883429E-5</v>
      </c>
      <c r="O90">
        <f t="shared" si="20"/>
        <v>1.3229029107180392E-5</v>
      </c>
      <c r="P90">
        <f t="shared" si="20"/>
        <v>1.254078748547877E-5</v>
      </c>
      <c r="Q90">
        <f t="shared" si="20"/>
        <v>1.1886844892808752E-5</v>
      </c>
      <c r="R90">
        <f t="shared" si="20"/>
        <v>1.1265574245956589E-5</v>
      </c>
      <c r="S90">
        <f t="shared" si="20"/>
        <v>1.0675421305579808E-5</v>
      </c>
    </row>
    <row r="91" spans="6:19" x14ac:dyDescent="0.3">
      <c r="F91">
        <v>85</v>
      </c>
      <c r="G91">
        <f t="shared" si="13"/>
        <v>170000</v>
      </c>
      <c r="H91">
        <f t="shared" si="14"/>
        <v>170</v>
      </c>
      <c r="I91">
        <f t="shared" si="15"/>
        <v>1299.9977753419323</v>
      </c>
      <c r="K91" s="1">
        <f t="shared" si="16"/>
        <v>3.3834252663629965</v>
      </c>
      <c r="L91">
        <f t="shared" si="17"/>
        <v>0.99999828872456331</v>
      </c>
      <c r="M91" s="1">
        <f t="shared" si="19"/>
        <v>0.88622540887438916</v>
      </c>
      <c r="N91">
        <f t="shared" si="20"/>
        <v>1.0675421305579847E-5</v>
      </c>
      <c r="O91">
        <f t="shared" si="20"/>
        <v>1.0114901636331453E-5</v>
      </c>
      <c r="P91">
        <f t="shared" si="20"/>
        <v>9.5825976829710634E-6</v>
      </c>
      <c r="Q91">
        <f t="shared" si="20"/>
        <v>9.0771559585529819E-6</v>
      </c>
      <c r="R91">
        <f t="shared" si="20"/>
        <v>8.5972843408874756E-6</v>
      </c>
      <c r="S91">
        <f t="shared" si="20"/>
        <v>8.1417494735795388E-6</v>
      </c>
    </row>
    <row r="92" spans="6:19" x14ac:dyDescent="0.3">
      <c r="F92">
        <v>86</v>
      </c>
      <c r="G92">
        <f t="shared" si="13"/>
        <v>172000</v>
      </c>
      <c r="H92">
        <f t="shared" si="14"/>
        <v>172</v>
      </c>
      <c r="I92">
        <f t="shared" si="15"/>
        <v>1299.998321641883</v>
      </c>
      <c r="K92" s="1">
        <f t="shared" si="16"/>
        <v>3.423230269496679</v>
      </c>
      <c r="L92">
        <f t="shared" si="17"/>
        <v>0.99999870895529452</v>
      </c>
      <c r="M92" s="1">
        <f t="shared" si="19"/>
        <v>0.88622578129417806</v>
      </c>
      <c r="N92">
        <f t="shared" si="20"/>
        <v>8.1417494735795388E-6</v>
      </c>
      <c r="O92">
        <f t="shared" si="20"/>
        <v>7.7093742680531137E-6</v>
      </c>
      <c r="P92">
        <f t="shared" si="20"/>
        <v>7.2990355030708785E-6</v>
      </c>
      <c r="Q92">
        <f t="shared" si="20"/>
        <v>6.9096615183611914E-6</v>
      </c>
      <c r="R92">
        <f t="shared" si="20"/>
        <v>6.5402299990611962E-6</v>
      </c>
      <c r="S92">
        <f t="shared" si="20"/>
        <v>6.1897658477824644E-6</v>
      </c>
    </row>
    <row r="93" spans="6:19" x14ac:dyDescent="0.3">
      <c r="F93">
        <v>87</v>
      </c>
      <c r="G93">
        <f t="shared" si="13"/>
        <v>174000</v>
      </c>
      <c r="H93">
        <f t="shared" si="14"/>
        <v>174</v>
      </c>
      <c r="I93">
        <f t="shared" si="15"/>
        <v>1299.9987376573431</v>
      </c>
      <c r="K93" s="1">
        <f t="shared" si="16"/>
        <v>3.463035272630361</v>
      </c>
      <c r="L93">
        <f t="shared" si="17"/>
        <v>0.99999902896718706</v>
      </c>
      <c r="M93" s="1">
        <f t="shared" si="19"/>
        <v>0.88622606489733369</v>
      </c>
      <c r="N93">
        <f t="shared" si="20"/>
        <v>6.1897658477824754E-6</v>
      </c>
      <c r="O93">
        <f t="shared" si="20"/>
        <v>5.8573391411996298E-6</v>
      </c>
      <c r="P93">
        <f t="shared" si="20"/>
        <v>5.5420631681549622E-6</v>
      </c>
      <c r="Q93">
        <f t="shared" si="20"/>
        <v>5.2430925463630202E-6</v>
      </c>
      <c r="R93">
        <f t="shared" si="20"/>
        <v>4.9596214148871204E-6</v>
      </c>
      <c r="S93">
        <f t="shared" si="20"/>
        <v>4.6908816996469723E-6</v>
      </c>
    </row>
    <row r="94" spans="6:19" x14ac:dyDescent="0.3">
      <c r="F94">
        <v>88</v>
      </c>
      <c r="G94">
        <f t="shared" si="13"/>
        <v>176000</v>
      </c>
      <c r="H94">
        <f t="shared" si="14"/>
        <v>176</v>
      </c>
      <c r="I94">
        <f t="shared" si="15"/>
        <v>1299.9990534572119</v>
      </c>
      <c r="K94" s="1">
        <f t="shared" si="16"/>
        <v>3.5028402757640436</v>
      </c>
      <c r="L94">
        <f t="shared" si="17"/>
        <v>0.99999927189016302</v>
      </c>
      <c r="M94" s="1">
        <f t="shared" si="19"/>
        <v>0.88622628018221583</v>
      </c>
      <c r="N94">
        <f t="shared" si="20"/>
        <v>4.6908816996469723E-6</v>
      </c>
      <c r="O94">
        <f t="shared" si="20"/>
        <v>4.4361414493009191E-6</v>
      </c>
      <c r="P94">
        <f t="shared" si="20"/>
        <v>4.194703238928902E-6</v>
      </c>
      <c r="Q94">
        <f t="shared" si="20"/>
        <v>3.9659026390236436E-6</v>
      </c>
      <c r="R94">
        <f t="shared" si="20"/>
        <v>3.7491067473755332E-6</v>
      </c>
      <c r="S94">
        <f t="shared" si="20"/>
        <v>3.5437127815145633E-6</v>
      </c>
    </row>
    <row r="95" spans="6:19" x14ac:dyDescent="0.3">
      <c r="F95">
        <v>89</v>
      </c>
      <c r="G95">
        <f t="shared" si="13"/>
        <v>178000</v>
      </c>
      <c r="H95">
        <f t="shared" si="14"/>
        <v>178</v>
      </c>
      <c r="I95">
        <f t="shared" si="15"/>
        <v>1299.9992924245719</v>
      </c>
      <c r="K95" s="1">
        <f t="shared" si="16"/>
        <v>3.5426452788977256</v>
      </c>
      <c r="L95">
        <f t="shared" si="17"/>
        <v>0.99999945571120907</v>
      </c>
      <c r="M95" s="1">
        <f t="shared" si="19"/>
        <v>0.88622644308937626</v>
      </c>
      <c r="N95">
        <f t="shared" si="20"/>
        <v>3.5437127815145761E-6</v>
      </c>
      <c r="O95">
        <f t="shared" si="20"/>
        <v>3.3491467294470549E-6</v>
      </c>
      <c r="P95">
        <f t="shared" si="20"/>
        <v>3.1648620564983539E-6</v>
      </c>
      <c r="Q95">
        <f t="shared" si="20"/>
        <v>2.9903384661445038E-6</v>
      </c>
      <c r="R95">
        <f t="shared" si="20"/>
        <v>2.8250807127843807E-6</v>
      </c>
      <c r="S95">
        <f t="shared" si="20"/>
        <v>2.6686174644728104E-6</v>
      </c>
    </row>
    <row r="96" spans="6:19" x14ac:dyDescent="0.3">
      <c r="F96">
        <v>90</v>
      </c>
      <c r="G96">
        <f t="shared" si="13"/>
        <v>180000</v>
      </c>
      <c r="H96">
        <f t="shared" si="14"/>
        <v>180</v>
      </c>
      <c r="I96">
        <f t="shared" si="15"/>
        <v>1299.9994726804314</v>
      </c>
      <c r="K96" s="1">
        <f t="shared" si="16"/>
        <v>3.5824502820314081</v>
      </c>
      <c r="L96">
        <f t="shared" si="17"/>
        <v>0.99999959436956254</v>
      </c>
      <c r="M96" s="1">
        <f t="shared" si="19"/>
        <v>0.88622656597214255</v>
      </c>
      <c r="N96">
        <f t="shared" si="20"/>
        <v>2.6686174644728104E-6</v>
      </c>
      <c r="O96">
        <f t="shared" si="20"/>
        <v>2.5205002137001567E-6</v>
      </c>
      <c r="P96">
        <f t="shared" si="20"/>
        <v>2.3803022343685666E-6</v>
      </c>
      <c r="Q96">
        <f t="shared" si="20"/>
        <v>2.2476175831775722E-6</v>
      </c>
      <c r="R96">
        <f t="shared" si="20"/>
        <v>2.1220601436922075E-6</v>
      </c>
      <c r="S96">
        <f t="shared" si="20"/>
        <v>2.0032627114264179E-6</v>
      </c>
    </row>
    <row r="97" spans="6:19" x14ac:dyDescent="0.3">
      <c r="F97">
        <v>91</v>
      </c>
      <c r="G97">
        <f t="shared" si="13"/>
        <v>182000</v>
      </c>
      <c r="H97">
        <f t="shared" si="14"/>
        <v>182</v>
      </c>
      <c r="I97">
        <f t="shared" si="15"/>
        <v>1299.9996082194577</v>
      </c>
      <c r="K97" s="1">
        <f t="shared" si="16"/>
        <v>3.6222552851650902</v>
      </c>
      <c r="L97">
        <f t="shared" si="17"/>
        <v>0.9999996986303521</v>
      </c>
      <c r="M97" s="1">
        <f t="shared" si="19"/>
        <v>0.88622665837086156</v>
      </c>
      <c r="N97">
        <f t="shared" si="20"/>
        <v>2.0032627114264251E-6</v>
      </c>
      <c r="O97">
        <f t="shared" si="20"/>
        <v>1.8908761183315814E-6</v>
      </c>
      <c r="P97">
        <f t="shared" si="20"/>
        <v>1.7845683951359618E-6</v>
      </c>
      <c r="Q97">
        <f t="shared" si="20"/>
        <v>1.6840239700354714E-6</v>
      </c>
      <c r="R97">
        <f t="shared" si="20"/>
        <v>1.588942902288249E-6</v>
      </c>
      <c r="S97">
        <f t="shared" si="20"/>
        <v>1.4990401493173477E-6</v>
      </c>
    </row>
    <row r="98" spans="6:19" x14ac:dyDescent="0.3">
      <c r="F98">
        <v>92</v>
      </c>
      <c r="G98">
        <f t="shared" si="13"/>
        <v>184000</v>
      </c>
      <c r="H98">
        <f t="shared" si="14"/>
        <v>184</v>
      </c>
      <c r="I98">
        <f t="shared" si="15"/>
        <v>1299.9997098123906</v>
      </c>
      <c r="K98" s="1">
        <f t="shared" si="16"/>
        <v>3.6620602882987727</v>
      </c>
      <c r="L98">
        <f t="shared" si="17"/>
        <v>0.99999977677876206</v>
      </c>
      <c r="M98" s="1">
        <f t="shared" si="19"/>
        <v>0.88622672762808663</v>
      </c>
      <c r="N98">
        <f t="shared" si="20"/>
        <v>1.4990401493173477E-6</v>
      </c>
      <c r="O98">
        <f t="shared" si="20"/>
        <v>1.4140448659751227E-6</v>
      </c>
      <c r="P98">
        <f t="shared" si="20"/>
        <v>1.3336997346711897E-6</v>
      </c>
      <c r="Q98">
        <f t="shared" si="20"/>
        <v>1.2577603251127704E-6</v>
      </c>
      <c r="R98">
        <f t="shared" si="20"/>
        <v>1.1859944824512645E-6</v>
      </c>
      <c r="S98">
        <f t="shared" si="20"/>
        <v>1.1181817426732116E-6</v>
      </c>
    </row>
    <row r="99" spans="6:19" x14ac:dyDescent="0.3">
      <c r="F99">
        <v>93</v>
      </c>
      <c r="G99">
        <f t="shared" si="13"/>
        <v>186000</v>
      </c>
      <c r="H99">
        <f t="shared" si="14"/>
        <v>186</v>
      </c>
      <c r="I99">
        <f t="shared" si="15"/>
        <v>1299.9997857202598</v>
      </c>
      <c r="K99" s="1">
        <f t="shared" si="16"/>
        <v>3.7018652914324548</v>
      </c>
      <c r="L99">
        <f t="shared" si="17"/>
        <v>0.99999983516943058</v>
      </c>
      <c r="M99" s="1">
        <f t="shared" si="19"/>
        <v>0.88622677937546923</v>
      </c>
      <c r="N99">
        <f t="shared" si="20"/>
        <v>1.1181817426732156E-6</v>
      </c>
      <c r="O99">
        <f t="shared" si="20"/>
        <v>1.0541127741161733E-6</v>
      </c>
      <c r="P99">
        <f t="shared" si="20"/>
        <v>9.9358884403135894E-7</v>
      </c>
      <c r="Q99">
        <f t="shared" si="20"/>
        <v>9.3642130915508914E-7</v>
      </c>
      <c r="R99">
        <f t="shared" si="20"/>
        <v>8.8243112928947728E-7</v>
      </c>
      <c r="S99">
        <f t="shared" si="20"/>
        <v>8.3144840293062549E-7</v>
      </c>
    </row>
    <row r="100" spans="6:19" x14ac:dyDescent="0.3">
      <c r="F100">
        <v>94</v>
      </c>
      <c r="G100">
        <f t="shared" si="13"/>
        <v>188000</v>
      </c>
      <c r="H100">
        <f t="shared" si="14"/>
        <v>188</v>
      </c>
      <c r="I100">
        <f t="shared" si="15"/>
        <v>1299.9998422574558</v>
      </c>
      <c r="K100" s="1">
        <f t="shared" si="16"/>
        <v>3.7416702945661373</v>
      </c>
      <c r="L100">
        <f t="shared" si="17"/>
        <v>0.9999998786595814</v>
      </c>
      <c r="M100" s="1">
        <f t="shared" si="19"/>
        <v>0.88622681791761193</v>
      </c>
      <c r="N100">
        <f t="shared" si="20"/>
        <v>8.3144840293062549E-7</v>
      </c>
      <c r="O100">
        <f t="shared" si="20"/>
        <v>7.8331192401868876E-7</v>
      </c>
      <c r="P100">
        <f t="shared" si="20"/>
        <v>7.3786875891928043E-7</v>
      </c>
      <c r="Q100">
        <f t="shared" si="20"/>
        <v>6.949738427797942E-7</v>
      </c>
      <c r="R100">
        <f t="shared" si="20"/>
        <v>6.5448959443690445E-7</v>
      </c>
      <c r="S100">
        <f t="shared" si="20"/>
        <v>6.162855490833758E-7</v>
      </c>
    </row>
    <row r="101" spans="6:19" x14ac:dyDescent="0.3">
      <c r="F101">
        <v>95</v>
      </c>
      <c r="G101">
        <f t="shared" si="13"/>
        <v>190000</v>
      </c>
      <c r="H101">
        <f t="shared" si="14"/>
        <v>190</v>
      </c>
      <c r="I101">
        <f t="shared" si="15"/>
        <v>1299.9998842339244</v>
      </c>
      <c r="K101" s="1">
        <f t="shared" si="16"/>
        <v>3.7814752976998194</v>
      </c>
      <c r="L101">
        <f t="shared" si="17"/>
        <v>0.99999991094917262</v>
      </c>
      <c r="M101" s="1">
        <f t="shared" si="19"/>
        <v>0.88622684653351702</v>
      </c>
      <c r="N101">
        <f t="shared" si="20"/>
        <v>6.1628554908337803E-7</v>
      </c>
      <c r="O101">
        <f t="shared" si="20"/>
        <v>5.8023800793295849E-7</v>
      </c>
      <c r="P101">
        <f t="shared" si="20"/>
        <v>5.4622970415177552E-7</v>
      </c>
      <c r="Q101">
        <f t="shared" si="20"/>
        <v>5.1414948435336374E-7</v>
      </c>
      <c r="R101">
        <f t="shared" si="20"/>
        <v>4.8389200498204507E-7</v>
      </c>
      <c r="S101">
        <f t="shared" si="20"/>
        <v>4.5535744293617116E-7</v>
      </c>
    </row>
    <row r="102" spans="6:19" x14ac:dyDescent="0.3">
      <c r="F102">
        <v>96</v>
      </c>
      <c r="G102">
        <f t="shared" si="13"/>
        <v>192000</v>
      </c>
      <c r="H102">
        <f t="shared" si="14"/>
        <v>192</v>
      </c>
      <c r="I102">
        <f t="shared" si="15"/>
        <v>1299.9999153010945</v>
      </c>
      <c r="K102" s="1">
        <f t="shared" si="16"/>
        <v>3.8212803008335019</v>
      </c>
      <c r="L102">
        <f t="shared" si="17"/>
        <v>0.99999993484699568</v>
      </c>
      <c r="M102" s="1">
        <f t="shared" si="19"/>
        <v>0.88622686771241133</v>
      </c>
      <c r="N102">
        <f t="shared" si="20"/>
        <v>4.5535744293617116E-7</v>
      </c>
      <c r="O102">
        <f t="shared" si="20"/>
        <v>4.2845121980847667E-7</v>
      </c>
      <c r="P102">
        <f t="shared" si="20"/>
        <v>4.0308373914568373E-7</v>
      </c>
      <c r="Q102">
        <f t="shared" si="20"/>
        <v>3.7917013615354493E-7</v>
      </c>
      <c r="R102">
        <f t="shared" si="20"/>
        <v>3.566300392966137E-7</v>
      </c>
      <c r="S102">
        <f t="shared" si="20"/>
        <v>3.3538734326442212E-7</v>
      </c>
    </row>
    <row r="103" spans="6:19" x14ac:dyDescent="0.3">
      <c r="F103">
        <v>97</v>
      </c>
      <c r="G103">
        <f t="shared" si="13"/>
        <v>194000</v>
      </c>
      <c r="H103">
        <f t="shared" si="14"/>
        <v>194</v>
      </c>
      <c r="I103">
        <f t="shared" si="15"/>
        <v>1299.9999382214662</v>
      </c>
      <c r="K103" s="1">
        <f t="shared" si="16"/>
        <v>3.8610853039671844</v>
      </c>
      <c r="L103">
        <f t="shared" si="17"/>
        <v>0.99999995247805096</v>
      </c>
      <c r="M103" s="1">
        <f t="shared" si="19"/>
        <v>0.88622688333752719</v>
      </c>
      <c r="N103">
        <f t="shared" ref="N103:AC106" si="21">EXP(-(($K103+N$3)^2))</f>
        <v>3.3538734326442212E-7</v>
      </c>
      <c r="O103">
        <f t="shared" si="21"/>
        <v>3.1536999279722944E-7</v>
      </c>
      <c r="P103">
        <f t="shared" si="21"/>
        <v>2.9650977688526535E-7</v>
      </c>
      <c r="Q103">
        <f t="shared" si="21"/>
        <v>2.7874213287542938E-7</v>
      </c>
      <c r="R103">
        <f t="shared" si="21"/>
        <v>2.6200596003859189E-7</v>
      </c>
      <c r="S103">
        <f t="shared" si="21"/>
        <v>2.4624344216927335E-7</v>
      </c>
    </row>
    <row r="104" spans="6:19" x14ac:dyDescent="0.3">
      <c r="F104">
        <v>98</v>
      </c>
      <c r="G104">
        <f t="shared" si="13"/>
        <v>196000</v>
      </c>
      <c r="H104">
        <f t="shared" si="14"/>
        <v>196</v>
      </c>
      <c r="I104">
        <f t="shared" si="15"/>
        <v>1299.9999550779032</v>
      </c>
      <c r="K104" s="1">
        <f t="shared" si="16"/>
        <v>3.9008903071008665</v>
      </c>
      <c r="L104">
        <f t="shared" si="17"/>
        <v>0.99999996544454095</v>
      </c>
      <c r="M104" s="1">
        <f t="shared" si="19"/>
        <v>0.88622689482877981</v>
      </c>
      <c r="N104">
        <f t="shared" si="21"/>
        <v>2.4624344216927419E-7</v>
      </c>
      <c r="O104">
        <f t="shared" si="21"/>
        <v>2.313998788073003E-7</v>
      </c>
      <c r="P104">
        <f t="shared" si="21"/>
        <v>2.1742352468822154E-7</v>
      </c>
      <c r="Q104">
        <f t="shared" si="21"/>
        <v>2.0426543704588042E-7</v>
      </c>
      <c r="R104">
        <f t="shared" si="21"/>
        <v>1.9187933040638052E-7</v>
      </c>
      <c r="S104">
        <f t="shared" si="21"/>
        <v>1.8022143852808029E-7</v>
      </c>
    </row>
    <row r="105" spans="6:19" x14ac:dyDescent="0.3">
      <c r="F105">
        <v>99</v>
      </c>
      <c r="G105">
        <f t="shared" si="13"/>
        <v>198000</v>
      </c>
      <c r="H105">
        <f t="shared" si="14"/>
        <v>198</v>
      </c>
      <c r="I105">
        <f t="shared" si="15"/>
        <v>1299.9999674355017</v>
      </c>
      <c r="K105" s="1">
        <f t="shared" si="16"/>
        <v>3.940695310234549</v>
      </c>
      <c r="L105">
        <f t="shared" si="17"/>
        <v>0.99999997495038595</v>
      </c>
      <c r="M105" s="1">
        <f t="shared" si="19"/>
        <v>0.88622690325311559</v>
      </c>
      <c r="N105">
        <f t="shared" si="21"/>
        <v>1.8022143852808029E-7</v>
      </c>
      <c r="O105">
        <f t="shared" si="21"/>
        <v>1.6925038315693969E-7</v>
      </c>
      <c r="P105">
        <f t="shared" si="21"/>
        <v>1.5892704928072077E-7</v>
      </c>
      <c r="Q105">
        <f t="shared" si="21"/>
        <v>1.492144665791794E-7</v>
      </c>
      <c r="R105">
        <f t="shared" si="21"/>
        <v>1.400776967804511E-7</v>
      </c>
      <c r="S105">
        <f t="shared" si="21"/>
        <v>1.3148372664643736E-7</v>
      </c>
    </row>
    <row r="106" spans="6:19" x14ac:dyDescent="0.3">
      <c r="F106">
        <v>100</v>
      </c>
      <c r="G106">
        <f t="shared" si="13"/>
        <v>200000</v>
      </c>
      <c r="H106">
        <f t="shared" si="14"/>
        <v>200</v>
      </c>
      <c r="I106">
        <f t="shared" si="15"/>
        <v>1299.9999764663082</v>
      </c>
      <c r="K106" s="1">
        <f t="shared" si="16"/>
        <v>3.9805003133682311</v>
      </c>
      <c r="L106">
        <f t="shared" si="17"/>
        <v>0.99999998189716022</v>
      </c>
      <c r="M106" s="1">
        <f t="shared" si="19"/>
        <v>0.88622690940953397</v>
      </c>
      <c r="N106">
        <f t="shared" si="21"/>
        <v>1.3148372664643781E-7</v>
      </c>
      <c r="O106">
        <f t="shared" si="21"/>
        <v>1.2340136632206168E-7</v>
      </c>
      <c r="P106">
        <f t="shared" si="21"/>
        <v>1.1580115279487899E-7</v>
      </c>
      <c r="Q106">
        <f t="shared" si="21"/>
        <v>1.0865525822267597E-7</v>
      </c>
      <c r="R106">
        <f t="shared" si="21"/>
        <v>1.0193740289737391E-7</v>
      </c>
      <c r="S106">
        <f t="shared" si="21"/>
        <v>9.5622772623843235E-8</v>
      </c>
    </row>
  </sheetData>
  <phoneticPr fontId="1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2017-07-11T05:44:17Z</dcterms:created>
  <dcterms:modified xsi:type="dcterms:W3CDTF">2018-07-25T08:35:06Z</dcterms:modified>
</cp:coreProperties>
</file>